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roska\Desktop\Rozpočet 2025\"/>
    </mc:Choice>
  </mc:AlternateContent>
  <xr:revisionPtr revIDLastSave="0" documentId="13_ncr:1_{8518CBE6-8C1E-4853-88D2-8A7509609E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3" i="1" l="1"/>
  <c r="H96" i="1"/>
  <c r="H95" i="1"/>
  <c r="H97" i="1"/>
  <c r="H87" i="1"/>
  <c r="H88" i="1"/>
  <c r="H86" i="1"/>
  <c r="G47" i="1"/>
  <c r="H56" i="1"/>
  <c r="H51" i="1"/>
  <c r="H52" i="1"/>
  <c r="H57" i="1" l="1"/>
  <c r="H53" i="1"/>
  <c r="H54" i="1"/>
  <c r="H59" i="1" l="1"/>
  <c r="H48" i="1"/>
  <c r="H49" i="1"/>
  <c r="H50" i="1"/>
  <c r="G42" i="1" l="1"/>
  <c r="G125" i="1"/>
  <c r="G25" i="1"/>
  <c r="G15" i="1"/>
  <c r="H14" i="1"/>
  <c r="H17" i="1"/>
  <c r="H15" i="1" s="1"/>
  <c r="H123" i="1"/>
  <c r="H124" i="1"/>
  <c r="H99" i="1"/>
  <c r="H100" i="1"/>
  <c r="H101" i="1"/>
  <c r="H93" i="1"/>
  <c r="H94" i="1"/>
  <c r="H68" i="1"/>
  <c r="H63" i="1"/>
  <c r="H64" i="1"/>
  <c r="H60" i="1"/>
  <c r="H61" i="1"/>
  <c r="H62" i="1"/>
  <c r="H58" i="1"/>
  <c r="H47" i="1" s="1"/>
  <c r="H46" i="1"/>
  <c r="H42" i="1" s="1"/>
  <c r="H90" i="1" l="1"/>
  <c r="H82" i="1"/>
  <c r="G69" i="1"/>
  <c r="H20" i="1"/>
  <c r="H21" i="1"/>
  <c r="H22" i="1"/>
  <c r="H23" i="1"/>
  <c r="H108" i="1" l="1"/>
  <c r="D15" i="1"/>
  <c r="D13" i="1"/>
  <c r="H13" i="1" s="1"/>
  <c r="D65" i="1"/>
  <c r="H69" i="1" s="1"/>
  <c r="E29" i="1" l="1"/>
  <c r="D29" i="1"/>
  <c r="D108" i="1"/>
  <c r="D69" i="1"/>
  <c r="H111" i="1" l="1"/>
  <c r="E111" i="1"/>
  <c r="D111" i="1"/>
  <c r="H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Ekon</author>
  </authors>
  <commentList>
    <comment ref="A118" authorId="0" shapeId="0" xr:uid="{BDA88890-87A9-4D0D-941E-96178E798A99}">
      <text>
        <r>
          <rPr>
            <b/>
            <sz val="9"/>
            <color indexed="81"/>
            <rFont val="Segoe UI"/>
            <family val="2"/>
            <charset val="238"/>
          </rPr>
          <t>Ekon: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<sst xmlns="http://schemas.openxmlformats.org/spreadsheetml/2006/main" count="169" uniqueCount="93">
  <si>
    <t>Rozpočtová</t>
  </si>
  <si>
    <t xml:space="preserve">Bežné príjmy </t>
  </si>
  <si>
    <t>Kód</t>
  </si>
  <si>
    <t>Schválený</t>
  </si>
  <si>
    <t>položka</t>
  </si>
  <si>
    <t>zdroja</t>
  </si>
  <si>
    <t>PRÍJMY Z PODNIKANIA A Z VLASTNÍCTVA MAJETKU</t>
  </si>
  <si>
    <t>Príjmy z prenajatých priestorov</t>
  </si>
  <si>
    <t>72G</t>
  </si>
  <si>
    <t xml:space="preserve">ADMINISTRATÍVNE A INÉ POPLATKY </t>
  </si>
  <si>
    <t>Za predaj výrobkov a služieb - réžia -  školská jedáleň</t>
  </si>
  <si>
    <t>72F</t>
  </si>
  <si>
    <t xml:space="preserve">Za predaj služieb - platby za školský sklub </t>
  </si>
  <si>
    <t>72J</t>
  </si>
  <si>
    <t>Za predaj výrobkov a služieb - stravné -  školská jedáleň</t>
  </si>
  <si>
    <t>INÉ NEDAŇOVÉ PRÍJMY</t>
  </si>
  <si>
    <t>Príjmy z dobropisov - elektrická energia - základná škola</t>
  </si>
  <si>
    <t xml:space="preserve">B.1. Bežné výdavky - prenesené kompetencie </t>
  </si>
  <si>
    <t>Bežné výdavky</t>
  </si>
  <si>
    <t>NORMATÍVNE VÝDAVKY ZO ŠR</t>
  </si>
  <si>
    <t>Mzdy, platy</t>
  </si>
  <si>
    <t>Poistné a príspevok do poisťovní</t>
  </si>
  <si>
    <t>Tovary a služby</t>
  </si>
  <si>
    <t>NENORMATÍVNE VÝDAVKY ZO ŠR</t>
  </si>
  <si>
    <t>Vzdelávacie poukazy (§4ae) - mzdy</t>
  </si>
  <si>
    <t>Vzdelávacie poukazy (§4ae) - poistné a príspevok do poisťovní</t>
  </si>
  <si>
    <t>Vzdelávacie poukazy (§4ae) - tovary a služby</t>
  </si>
  <si>
    <t>Asistent učiteľa (§4a) - mzdy</t>
  </si>
  <si>
    <t>Asistent učiteľa (§4a) - poistné a príspevok do poisťovní</t>
  </si>
  <si>
    <t>Dopravné žiakom (§4aa)</t>
  </si>
  <si>
    <t>PROSTRIEDKY Z ROZPOČTU OBCE</t>
  </si>
  <si>
    <t>VÝDAVKY Z PRIJATÝCH DOBROPISOV, REFUNDÁCIÍ</t>
  </si>
  <si>
    <t>POVOLENÉ PREKROČENIE VÝDAVKOV Z VLASTNÝCH PRÍJMOV</t>
  </si>
  <si>
    <t>Tovary a služby (hradené  z príjmov prenajtých priestorov)</t>
  </si>
  <si>
    <t>B.2. Bežné výdavky - originálne kompetencie</t>
  </si>
  <si>
    <t>Tovary a služby (hradené z poplatkov od rodičov)</t>
  </si>
  <si>
    <t xml:space="preserve">Mzdy, platy </t>
  </si>
  <si>
    <t>Tovary a služby (hradené z poplatkov za predaj výrobkov a služieb-režijné náklady)</t>
  </si>
  <si>
    <t>Potraviny</t>
  </si>
  <si>
    <t>Potraviny - stravovanie detí MŠ</t>
  </si>
  <si>
    <t xml:space="preserve">ORIGINÁLNE KOMPTECENCIE CELKOM </t>
  </si>
  <si>
    <t xml:space="preserve">C. Finančné operácie - zapojenie zostatkov finančných prostriedkov z predchádzajúcich rokov </t>
  </si>
  <si>
    <t xml:space="preserve">Príjmové operácie </t>
  </si>
  <si>
    <t>FINANČNÉ OPERÁCIE CELKOM</t>
  </si>
  <si>
    <t>Príjmy z dobropisov - plyn - základná škola</t>
  </si>
  <si>
    <t>Granty</t>
  </si>
  <si>
    <t>72A</t>
  </si>
  <si>
    <t>Príjmy z predaja výrobkov a služieb - réžia z predchádz. rokov</t>
  </si>
  <si>
    <t>Príjmy z predaja výrobkov a služieb - stravné z predchádz.rokov</t>
  </si>
  <si>
    <t>TUZEMSKÉ BEŽNÉ GRANTY A TRANSFERY</t>
  </si>
  <si>
    <t>Iné príjmy - odmena za zostatok na účte</t>
  </si>
  <si>
    <t>Transfery v rámci verejnej správy</t>
  </si>
  <si>
    <t>11H</t>
  </si>
  <si>
    <t>Sociálne znevýhodnené prostredie - príspevok</t>
  </si>
  <si>
    <t>Tovary a služby (hradené z prijatých dobropisov - elektr.,mzda)</t>
  </si>
  <si>
    <t>Príjmy z dobropisov - vodné, stočné - základná škola</t>
  </si>
  <si>
    <t>Príjmy z dobropisov - mzda šoféra - základná škola</t>
  </si>
  <si>
    <t>BEŽNÉ PRÍJMY CELKOM</t>
  </si>
  <si>
    <t xml:space="preserve">A.1. Bežné príjmy </t>
  </si>
  <si>
    <t>Školský odborný tím (§4e) - mzdy</t>
  </si>
  <si>
    <t>Školský odborný tím (§4e) - poistné</t>
  </si>
  <si>
    <t>Základná škola s vyučovacím jazykom maďarským - Alapiskola, Rohovce 106-Nagyszarva 106</t>
  </si>
  <si>
    <t xml:space="preserve">Mzdy, platy - Právo na prvé zamestnanie </t>
  </si>
  <si>
    <t>Poistné a príspevky do poisťovní - Právo na prvé zamestnanie</t>
  </si>
  <si>
    <r>
      <rPr>
        <b/>
        <sz val="9"/>
        <color theme="1"/>
        <rFont val="Calibri"/>
        <family val="2"/>
        <charset val="238"/>
        <scheme val="minor"/>
      </rPr>
      <t>PRENESENÉ KOMPETENCIE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>- klasifikácia SK COFOG 09.1.2.1 a 09.2.1.1</t>
    </r>
  </si>
  <si>
    <r>
      <t xml:space="preserve">ŠKOLSKÁ JEDÁLEŇ - </t>
    </r>
    <r>
      <rPr>
        <i/>
        <sz val="9"/>
        <color theme="1"/>
        <rFont val="Calibri"/>
        <family val="2"/>
        <charset val="238"/>
        <scheme val="minor"/>
      </rPr>
      <t>klasifikácia SK COFOG 10.4.0</t>
    </r>
  </si>
  <si>
    <r>
      <t xml:space="preserve">ŠKOLSKÝ KLUB - </t>
    </r>
    <r>
      <rPr>
        <i/>
        <sz val="9"/>
        <color theme="1"/>
        <rFont val="Calibri"/>
        <family val="2"/>
        <charset val="238"/>
        <scheme val="minor"/>
      </rPr>
      <t>klasifikácia SK COFOG 04.1.2</t>
    </r>
  </si>
  <si>
    <r>
      <t xml:space="preserve">ŠKOLSKÁ JEDÁLEŇ - </t>
    </r>
    <r>
      <rPr>
        <i/>
        <sz val="9"/>
        <color theme="1"/>
        <rFont val="Calibri"/>
        <family val="2"/>
        <charset val="238"/>
        <scheme val="minor"/>
      </rPr>
      <t>klasifikácia SK COFOG 09.6.0.2 a 09.6.0.3</t>
    </r>
  </si>
  <si>
    <r>
      <t xml:space="preserve">ŠKOLSKÝ KLUB - </t>
    </r>
    <r>
      <rPr>
        <i/>
        <sz val="9"/>
        <color theme="1"/>
        <rFont val="Calibri"/>
        <family val="2"/>
        <charset val="238"/>
        <scheme val="minor"/>
      </rPr>
      <t>klasifikácia SK COFOG 09.5.0</t>
    </r>
  </si>
  <si>
    <t>.</t>
  </si>
  <si>
    <t>IČO : 37836374</t>
  </si>
  <si>
    <t xml:space="preserve">rozpočet </t>
  </si>
  <si>
    <t>I.úprava</t>
  </si>
  <si>
    <t>(+ -)</t>
  </si>
  <si>
    <t>Rozpočet</t>
  </si>
  <si>
    <t>po úprave</t>
  </si>
  <si>
    <t>131O</t>
  </si>
  <si>
    <r>
      <t xml:space="preserve">VÝDAVKY CELKOM </t>
    </r>
    <r>
      <rPr>
        <b/>
        <i/>
        <sz val="12"/>
        <color theme="1"/>
        <rFont val="Calibri"/>
        <family val="2"/>
        <charset val="238"/>
        <scheme val="minor"/>
      </rPr>
      <t>(prenesené + originálne kompetencie)</t>
    </r>
  </si>
  <si>
    <t>II.úprava</t>
  </si>
  <si>
    <t xml:space="preserve">III.zmena rozpočtu na rok  2025 </t>
  </si>
  <si>
    <t>III.úprava</t>
  </si>
  <si>
    <t>(+-)</t>
  </si>
  <si>
    <t>Grant od iných subjektov na základe darovacej zmluvy</t>
  </si>
  <si>
    <t>Rozvojový projekt</t>
  </si>
  <si>
    <t>Edukačné publikácie</t>
  </si>
  <si>
    <t>Mzdy, platy - špecifiká, odmeny</t>
  </si>
  <si>
    <t>Poistné a príspevok do poisťovní - špecifiká, odmeny</t>
  </si>
  <si>
    <t>Tovary a služby (hradené z finančných darov)</t>
  </si>
  <si>
    <t>V Rohovciach, dňa 11.11.2025</t>
  </si>
  <si>
    <t>Tovary a služby (odmena za zostatok na účte)</t>
  </si>
  <si>
    <t>Potraviny - stravovanie detí ZŠ</t>
  </si>
  <si>
    <t>Všeobecný materiál na skvalitnenie kultúry stravovania</t>
  </si>
  <si>
    <t>dňa 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</si>
</sst>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color rgb="FF212529"/>
      <name val="Segoe U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0" xfId="0" applyFont="1"/>
    <xf numFmtId="0" fontId="7" fillId="2" borderId="7" xfId="0" applyFont="1" applyFill="1" applyBorder="1"/>
    <xf numFmtId="0" fontId="7" fillId="2" borderId="7" xfId="0" applyFont="1" applyFill="1" applyBorder="1" applyAlignment="1">
      <alignment horizontal="center"/>
    </xf>
    <xf numFmtId="0" fontId="10" fillId="0" borderId="7" xfId="0" applyFont="1" applyBorder="1"/>
    <xf numFmtId="0" fontId="10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2" xfId="0" applyFont="1" applyBorder="1"/>
    <xf numFmtId="0" fontId="4" fillId="3" borderId="8" xfId="0" applyFont="1" applyFill="1" applyBorder="1"/>
    <xf numFmtId="0" fontId="4" fillId="3" borderId="9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11" fillId="0" borderId="0" xfId="0" applyFont="1"/>
    <xf numFmtId="0" fontId="2" fillId="0" borderId="0" xfId="0" applyFont="1"/>
    <xf numFmtId="0" fontId="10" fillId="0" borderId="7" xfId="0" applyFont="1" applyBorder="1" applyAlignment="1">
      <alignment horizontal="right"/>
    </xf>
    <xf numFmtId="0" fontId="9" fillId="2" borderId="7" xfId="0" applyFont="1" applyFill="1" applyBorder="1"/>
    <xf numFmtId="0" fontId="9" fillId="3" borderId="8" xfId="0" applyFont="1" applyFill="1" applyBorder="1"/>
    <xf numFmtId="0" fontId="7" fillId="3" borderId="9" xfId="0" applyFont="1" applyFill="1" applyBorder="1"/>
    <xf numFmtId="0" fontId="7" fillId="3" borderId="7" xfId="0" applyFont="1" applyFill="1" applyBorder="1"/>
    <xf numFmtId="0" fontId="7" fillId="2" borderId="8" xfId="0" applyFont="1" applyFill="1" applyBorder="1"/>
    <xf numFmtId="0" fontId="7" fillId="2" borderId="10" xfId="0" applyFont="1" applyFill="1" applyBorder="1"/>
    <xf numFmtId="0" fontId="9" fillId="0" borderId="0" xfId="0" applyFont="1" applyAlignment="1">
      <alignment horizontal="center"/>
    </xf>
    <xf numFmtId="0" fontId="7" fillId="2" borderId="1" xfId="0" applyFont="1" applyFill="1" applyBorder="1"/>
    <xf numFmtId="0" fontId="7" fillId="2" borderId="3" xfId="0" applyFont="1" applyFill="1" applyBorder="1"/>
    <xf numFmtId="0" fontId="7" fillId="2" borderId="11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2" fillId="0" borderId="0" xfId="0" applyFont="1"/>
    <xf numFmtId="0" fontId="7" fillId="2" borderId="11" xfId="0" applyFont="1" applyFill="1" applyBorder="1"/>
    <xf numFmtId="0" fontId="13" fillId="0" borderId="0" xfId="0" applyFont="1"/>
    <xf numFmtId="0" fontId="10" fillId="4" borderId="7" xfId="0" applyFont="1" applyFill="1" applyBorder="1"/>
    <xf numFmtId="0" fontId="10" fillId="0" borderId="9" xfId="0" applyFont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7" xfId="0" applyFont="1" applyFill="1" applyBorder="1"/>
    <xf numFmtId="0" fontId="14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right"/>
    </xf>
    <xf numFmtId="0" fontId="7" fillId="0" borderId="0" xfId="0" applyFont="1"/>
    <xf numFmtId="0" fontId="1" fillId="0" borderId="0" xfId="0" applyFont="1"/>
    <xf numFmtId="1" fontId="10" fillId="0" borderId="7" xfId="0" applyNumberFormat="1" applyFont="1" applyBorder="1"/>
    <xf numFmtId="0" fontId="7" fillId="2" borderId="5" xfId="0" applyFont="1" applyFill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" fontId="5" fillId="0" borderId="0" xfId="0" applyNumberFormat="1" applyFont="1"/>
    <xf numFmtId="0" fontId="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3" fontId="7" fillId="2" borderId="7" xfId="0" applyNumberFormat="1" applyFont="1" applyFill="1" applyBorder="1"/>
    <xf numFmtId="3" fontId="10" fillId="0" borderId="7" xfId="0" applyNumberFormat="1" applyFont="1" applyBorder="1"/>
    <xf numFmtId="0" fontId="7" fillId="2" borderId="7" xfId="0" applyFont="1" applyFill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3" borderId="7" xfId="0" applyFont="1" applyFill="1" applyBorder="1" applyAlignment="1">
      <alignment horizontal="right"/>
    </xf>
    <xf numFmtId="0" fontId="10" fillId="0" borderId="5" xfId="0" applyFont="1" applyBorder="1" applyAlignment="1">
      <alignment horizontal="center"/>
    </xf>
    <xf numFmtId="0" fontId="10" fillId="0" borderId="12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19" fillId="0" borderId="7" xfId="0" applyFont="1" applyBorder="1" applyAlignment="1">
      <alignment horizontal="right"/>
    </xf>
    <xf numFmtId="0" fontId="18" fillId="0" borderId="7" xfId="0" applyFont="1" applyBorder="1"/>
    <xf numFmtId="0" fontId="7" fillId="4" borderId="7" xfId="0" applyFont="1" applyFill="1" applyBorder="1"/>
    <xf numFmtId="0" fontId="7" fillId="4" borderId="7" xfId="0" applyFont="1" applyFill="1" applyBorder="1" applyAlignment="1">
      <alignment horizontal="right"/>
    </xf>
    <xf numFmtId="0" fontId="10" fillId="4" borderId="9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1"/>
  <sheetViews>
    <sheetView tabSelected="1" topLeftCell="A100" workbookViewId="0">
      <selection activeCell="B127" sqref="B127"/>
    </sheetView>
  </sheetViews>
  <sheetFormatPr defaultRowHeight="15" x14ac:dyDescent="0.25"/>
  <cols>
    <col min="1" max="1" width="11.85546875" customWidth="1"/>
    <col min="2" max="2" width="59.85546875" customWidth="1"/>
    <col min="7" max="8" width="9.28515625" bestFit="1" customWidth="1"/>
    <col min="12" max="12" width="11" customWidth="1"/>
  </cols>
  <sheetData>
    <row r="1" spans="1:14" ht="15.75" x14ac:dyDescent="0.25">
      <c r="A1" s="1" t="s">
        <v>61</v>
      </c>
      <c r="B1" s="1"/>
      <c r="C1" s="1"/>
    </row>
    <row r="2" spans="1:14" ht="15.75" x14ac:dyDescent="0.25">
      <c r="A2" s="1" t="s">
        <v>70</v>
      </c>
      <c r="B2" s="1"/>
      <c r="C2" s="1"/>
    </row>
    <row r="3" spans="1:14" ht="15.75" x14ac:dyDescent="0.25">
      <c r="A3" s="1"/>
      <c r="B3" s="1"/>
      <c r="C3" s="1"/>
    </row>
    <row r="4" spans="1:14" ht="15.75" x14ac:dyDescent="0.25">
      <c r="A4" s="2" t="s">
        <v>79</v>
      </c>
      <c r="B4" s="2"/>
    </row>
    <row r="5" spans="1:14" ht="15.75" x14ac:dyDescent="0.25">
      <c r="A5" s="2"/>
      <c r="B5" s="2"/>
    </row>
    <row r="6" spans="1:14" ht="15.75" x14ac:dyDescent="0.25">
      <c r="A6" s="2"/>
      <c r="B6" s="2"/>
    </row>
    <row r="7" spans="1:14" ht="15.75" x14ac:dyDescent="0.25">
      <c r="A7" s="2"/>
      <c r="B7" s="2"/>
    </row>
    <row r="9" spans="1:14" x14ac:dyDescent="0.25">
      <c r="A9" s="4" t="s">
        <v>58</v>
      </c>
      <c r="B9" s="4"/>
    </row>
    <row r="11" spans="1:14" x14ac:dyDescent="0.25">
      <c r="A11" s="5" t="s">
        <v>0</v>
      </c>
      <c r="B11" s="6" t="s">
        <v>1</v>
      </c>
      <c r="C11" s="7" t="s">
        <v>2</v>
      </c>
      <c r="D11" s="5" t="s">
        <v>3</v>
      </c>
      <c r="E11" s="6" t="s">
        <v>72</v>
      </c>
      <c r="F11" s="52" t="s">
        <v>78</v>
      </c>
      <c r="G11" s="52" t="s">
        <v>80</v>
      </c>
      <c r="H11" s="52" t="s">
        <v>74</v>
      </c>
      <c r="L11" s="8"/>
      <c r="M11" s="8"/>
      <c r="N11" s="8"/>
    </row>
    <row r="12" spans="1:14" x14ac:dyDescent="0.25">
      <c r="A12" s="9" t="s">
        <v>4</v>
      </c>
      <c r="B12" s="10"/>
      <c r="C12" s="11" t="s">
        <v>5</v>
      </c>
      <c r="D12" s="9" t="s">
        <v>71</v>
      </c>
      <c r="E12" s="10" t="s">
        <v>73</v>
      </c>
      <c r="F12" s="53" t="s">
        <v>73</v>
      </c>
      <c r="G12" s="53" t="s">
        <v>81</v>
      </c>
      <c r="H12" s="53" t="s">
        <v>75</v>
      </c>
      <c r="L12" s="12"/>
      <c r="M12" s="12"/>
      <c r="N12" s="12"/>
    </row>
    <row r="13" spans="1:14" x14ac:dyDescent="0.25">
      <c r="A13" s="13">
        <v>210</v>
      </c>
      <c r="B13" s="13" t="s">
        <v>6</v>
      </c>
      <c r="C13" s="14"/>
      <c r="D13" s="51">
        <f t="shared" ref="D13" si="0">(D14)</f>
        <v>3000</v>
      </c>
      <c r="E13" s="51"/>
      <c r="F13" s="51">
        <v>0</v>
      </c>
      <c r="G13" s="51">
        <v>0</v>
      </c>
      <c r="H13" s="51">
        <f t="shared" ref="H13:H17" si="1">SUM(D13:E13)</f>
        <v>3000</v>
      </c>
      <c r="L13" s="12"/>
      <c r="M13" s="12"/>
      <c r="N13" s="12"/>
    </row>
    <row r="14" spans="1:14" x14ac:dyDescent="0.25">
      <c r="A14" s="15">
        <v>212003</v>
      </c>
      <c r="B14" s="15" t="s">
        <v>7</v>
      </c>
      <c r="C14" s="16" t="s">
        <v>8</v>
      </c>
      <c r="D14" s="15">
        <v>3000</v>
      </c>
      <c r="E14" s="15"/>
      <c r="F14" s="15"/>
      <c r="G14" s="15"/>
      <c r="H14" s="15">
        <f t="shared" si="1"/>
        <v>3000</v>
      </c>
      <c r="L14" s="12"/>
      <c r="M14" s="12"/>
      <c r="N14" s="12"/>
    </row>
    <row r="15" spans="1:14" x14ac:dyDescent="0.25">
      <c r="A15" s="13">
        <v>220</v>
      </c>
      <c r="B15" s="13" t="s">
        <v>9</v>
      </c>
      <c r="C15" s="14"/>
      <c r="D15" s="13">
        <f t="shared" ref="D15" si="2">(D16+D17+D18)</f>
        <v>39300</v>
      </c>
      <c r="E15" s="13"/>
      <c r="F15" s="13">
        <v>0</v>
      </c>
      <c r="G15" s="13">
        <f>(G16+G17+G18)</f>
        <v>-5000</v>
      </c>
      <c r="H15" s="13">
        <f>SUM(H16:EH18)</f>
        <v>34300</v>
      </c>
      <c r="L15" s="12"/>
      <c r="M15" s="12"/>
      <c r="N15" s="12"/>
    </row>
    <row r="16" spans="1:14" x14ac:dyDescent="0.25">
      <c r="A16" s="15">
        <v>223001</v>
      </c>
      <c r="B16" s="15" t="s">
        <v>10</v>
      </c>
      <c r="C16" s="16" t="s">
        <v>11</v>
      </c>
      <c r="D16" s="15">
        <v>10200</v>
      </c>
      <c r="E16" s="15"/>
      <c r="F16" s="15"/>
      <c r="G16" s="15"/>
      <c r="H16" s="15">
        <v>10200</v>
      </c>
      <c r="L16" s="8"/>
      <c r="M16" s="8"/>
      <c r="N16" s="12"/>
    </row>
    <row r="17" spans="1:14" x14ac:dyDescent="0.25">
      <c r="A17" s="15">
        <v>223002</v>
      </c>
      <c r="B17" s="15" t="s">
        <v>12</v>
      </c>
      <c r="C17" s="16" t="s">
        <v>13</v>
      </c>
      <c r="D17" s="15">
        <v>4100</v>
      </c>
      <c r="E17" s="15"/>
      <c r="F17" s="15"/>
      <c r="G17" s="15"/>
      <c r="H17" s="15">
        <f t="shared" si="1"/>
        <v>4100</v>
      </c>
      <c r="L17" s="12"/>
      <c r="M17" s="12"/>
      <c r="N17" s="12"/>
    </row>
    <row r="18" spans="1:14" x14ac:dyDescent="0.25">
      <c r="A18" s="15">
        <v>223003</v>
      </c>
      <c r="B18" s="15" t="s">
        <v>14</v>
      </c>
      <c r="C18" s="16" t="s">
        <v>11</v>
      </c>
      <c r="D18" s="40">
        <v>25000</v>
      </c>
      <c r="E18" s="40"/>
      <c r="F18" s="40"/>
      <c r="G18" s="40">
        <v>-5000</v>
      </c>
      <c r="H18" s="40">
        <v>20000</v>
      </c>
      <c r="L18" s="12"/>
      <c r="M18" s="12"/>
      <c r="N18" s="12"/>
    </row>
    <row r="19" spans="1:14" x14ac:dyDescent="0.25">
      <c r="A19" s="13">
        <v>290</v>
      </c>
      <c r="B19" s="13" t="s">
        <v>15</v>
      </c>
      <c r="C19" s="14"/>
      <c r="D19" s="13"/>
      <c r="E19" s="13">
        <v>1015</v>
      </c>
      <c r="F19" s="13">
        <v>0</v>
      </c>
      <c r="G19" s="13">
        <v>83</v>
      </c>
      <c r="H19" s="13">
        <v>1098</v>
      </c>
      <c r="L19" s="12"/>
      <c r="M19" s="12"/>
      <c r="N19" s="17"/>
    </row>
    <row r="20" spans="1:14" x14ac:dyDescent="0.25">
      <c r="A20" s="15">
        <v>292012</v>
      </c>
      <c r="B20" s="15" t="s">
        <v>56</v>
      </c>
      <c r="C20" s="16" t="s">
        <v>13</v>
      </c>
      <c r="D20" s="15"/>
      <c r="E20" s="15">
        <v>183</v>
      </c>
      <c r="F20" s="15"/>
      <c r="G20" s="15"/>
      <c r="H20" s="15">
        <f t="shared" ref="H20:H23" si="3">SUM(E20)</f>
        <v>183</v>
      </c>
      <c r="L20" s="12"/>
      <c r="M20" s="12"/>
      <c r="N20" s="17"/>
    </row>
    <row r="21" spans="1:14" x14ac:dyDescent="0.25">
      <c r="A21" s="15">
        <v>292012</v>
      </c>
      <c r="B21" s="15" t="s">
        <v>55</v>
      </c>
      <c r="C21" s="16" t="s">
        <v>13</v>
      </c>
      <c r="D21" s="15"/>
      <c r="E21" s="15">
        <v>673</v>
      </c>
      <c r="F21" s="15"/>
      <c r="G21" s="15"/>
      <c r="H21" s="15">
        <f t="shared" si="3"/>
        <v>673</v>
      </c>
      <c r="L21" s="12"/>
      <c r="M21" s="12"/>
      <c r="N21" s="12"/>
    </row>
    <row r="22" spans="1:14" x14ac:dyDescent="0.25">
      <c r="A22" s="15">
        <v>292012</v>
      </c>
      <c r="B22" s="15" t="s">
        <v>16</v>
      </c>
      <c r="C22" s="16" t="s">
        <v>13</v>
      </c>
      <c r="D22" s="15"/>
      <c r="E22" s="15">
        <v>38</v>
      </c>
      <c r="F22" s="15"/>
      <c r="G22" s="15"/>
      <c r="H22" s="15">
        <f t="shared" si="3"/>
        <v>38</v>
      </c>
      <c r="L22" s="12"/>
      <c r="M22" s="12"/>
      <c r="N22" s="12"/>
    </row>
    <row r="23" spans="1:14" x14ac:dyDescent="0.25">
      <c r="A23" s="15">
        <v>292012</v>
      </c>
      <c r="B23" s="15" t="s">
        <v>44</v>
      </c>
      <c r="C23" s="16" t="s">
        <v>13</v>
      </c>
      <c r="D23" s="15"/>
      <c r="E23" s="15">
        <v>121</v>
      </c>
      <c r="F23" s="15"/>
      <c r="G23" s="15"/>
      <c r="H23" s="15">
        <f t="shared" si="3"/>
        <v>121</v>
      </c>
      <c r="L23" s="12"/>
      <c r="M23" s="12" t="s">
        <v>69</v>
      </c>
      <c r="N23" s="12"/>
    </row>
    <row r="24" spans="1:14" x14ac:dyDescent="0.25">
      <c r="A24" s="18">
        <v>292027</v>
      </c>
      <c r="B24" s="18" t="s">
        <v>50</v>
      </c>
      <c r="C24" s="16" t="s">
        <v>13</v>
      </c>
      <c r="D24" s="15"/>
      <c r="E24" s="15"/>
      <c r="F24" s="15"/>
      <c r="G24" s="15">
        <v>83</v>
      </c>
      <c r="H24" s="15">
        <v>83</v>
      </c>
    </row>
    <row r="25" spans="1:14" x14ac:dyDescent="0.25">
      <c r="A25" s="33">
        <v>310</v>
      </c>
      <c r="B25" s="38" t="s">
        <v>49</v>
      </c>
      <c r="C25" s="14"/>
      <c r="D25" s="13"/>
      <c r="E25" s="13">
        <v>0</v>
      </c>
      <c r="F25" s="13">
        <v>0</v>
      </c>
      <c r="G25" s="13">
        <f>(G26+G27+G28)</f>
        <v>6197</v>
      </c>
      <c r="H25" s="13">
        <v>6197</v>
      </c>
    </row>
    <row r="26" spans="1:14" x14ac:dyDescent="0.25">
      <c r="A26" s="43">
        <v>312011</v>
      </c>
      <c r="B26" s="43" t="s">
        <v>51</v>
      </c>
      <c r="C26" s="42" t="s">
        <v>52</v>
      </c>
      <c r="D26" s="43"/>
      <c r="E26" s="43"/>
      <c r="F26" s="43"/>
      <c r="G26" s="43"/>
      <c r="H26" s="43"/>
    </row>
    <row r="27" spans="1:14" x14ac:dyDescent="0.25">
      <c r="A27" s="43">
        <v>311</v>
      </c>
      <c r="B27" s="43" t="s">
        <v>45</v>
      </c>
      <c r="C27" s="42">
        <v>35</v>
      </c>
      <c r="D27" s="43"/>
      <c r="E27" s="43"/>
      <c r="F27" s="43"/>
      <c r="G27" s="43"/>
      <c r="H27" s="43"/>
    </row>
    <row r="28" spans="1:14" x14ac:dyDescent="0.25">
      <c r="A28" s="15">
        <v>311</v>
      </c>
      <c r="B28" s="15" t="s">
        <v>45</v>
      </c>
      <c r="C28" s="16" t="s">
        <v>46</v>
      </c>
      <c r="D28" s="15"/>
      <c r="E28" s="15"/>
      <c r="F28" s="15"/>
      <c r="G28" s="15">
        <v>6197</v>
      </c>
      <c r="H28" s="15">
        <v>6197</v>
      </c>
    </row>
    <row r="29" spans="1:14" ht="15.75" x14ac:dyDescent="0.25">
      <c r="A29" s="19" t="s">
        <v>57</v>
      </c>
      <c r="B29" s="20"/>
      <c r="C29" s="21"/>
      <c r="D29" s="22">
        <f>(D13+D15+D19+D25)</f>
        <v>42300</v>
      </c>
      <c r="E29" s="22">
        <f>(E13+E15+E19+E25)</f>
        <v>1015</v>
      </c>
      <c r="F29" s="22">
        <v>0</v>
      </c>
      <c r="G29" s="22">
        <v>1280</v>
      </c>
      <c r="H29" s="22">
        <f>(H13+H15+H19+H25)</f>
        <v>44595</v>
      </c>
    </row>
    <row r="30" spans="1:14" ht="15.75" x14ac:dyDescent="0.25">
      <c r="A30" s="2"/>
      <c r="B30" s="2"/>
      <c r="C30" s="55"/>
      <c r="D30" s="2"/>
      <c r="E30" s="2"/>
      <c r="F30" s="2"/>
      <c r="G30" s="2"/>
      <c r="H30" s="2"/>
    </row>
    <row r="31" spans="1:14" ht="15.75" x14ac:dyDescent="0.25">
      <c r="A31" s="2"/>
      <c r="B31" s="2"/>
      <c r="C31" s="55"/>
      <c r="D31" s="2"/>
      <c r="E31" s="2"/>
      <c r="F31" s="2"/>
      <c r="G31" s="2"/>
      <c r="H31" s="2"/>
    </row>
    <row r="32" spans="1:14" ht="15.75" x14ac:dyDescent="0.25">
      <c r="A32" s="2"/>
      <c r="B32" s="2"/>
      <c r="C32" s="55"/>
      <c r="D32" s="2"/>
      <c r="E32" s="2"/>
      <c r="F32" s="2"/>
      <c r="G32" s="2"/>
      <c r="H32" s="2"/>
    </row>
    <row r="33" spans="1:14" ht="15.75" x14ac:dyDescent="0.25">
      <c r="A33" s="2"/>
      <c r="B33" s="2"/>
      <c r="C33" s="55"/>
      <c r="D33" s="2"/>
      <c r="E33" s="2"/>
      <c r="F33" s="2"/>
      <c r="G33" s="2"/>
      <c r="H33" s="2"/>
    </row>
    <row r="34" spans="1:14" ht="15.75" x14ac:dyDescent="0.25">
      <c r="A34" s="2"/>
      <c r="B34" s="2"/>
      <c r="C34" s="55"/>
      <c r="D34" s="2"/>
      <c r="E34" s="2"/>
      <c r="F34" s="2"/>
      <c r="G34" s="2"/>
      <c r="H34" s="2"/>
    </row>
    <row r="35" spans="1:14" ht="15.75" x14ac:dyDescent="0.25">
      <c r="A35" s="2"/>
      <c r="B35" s="2"/>
      <c r="C35" s="55"/>
      <c r="D35" s="2"/>
      <c r="E35" s="2"/>
      <c r="F35" s="2"/>
      <c r="G35" s="2"/>
      <c r="H35" s="2"/>
    </row>
    <row r="36" spans="1:14" ht="15.75" x14ac:dyDescent="0.25">
      <c r="B36" s="2"/>
      <c r="C36" s="2"/>
      <c r="D36" s="55"/>
      <c r="E36" s="2"/>
      <c r="F36" s="2"/>
      <c r="G36" s="2"/>
      <c r="H36" s="2"/>
      <c r="I36" s="2"/>
    </row>
    <row r="37" spans="1:14" ht="15.75" x14ac:dyDescent="0.25">
      <c r="B37" s="2"/>
      <c r="C37" s="2"/>
      <c r="D37" s="55"/>
      <c r="E37" s="2"/>
      <c r="F37" s="2"/>
      <c r="G37" s="2"/>
      <c r="H37" s="2"/>
      <c r="I37" s="2"/>
    </row>
    <row r="38" spans="1:14" x14ac:dyDescent="0.25">
      <c r="A38" s="12"/>
      <c r="B38" s="12"/>
      <c r="C38" s="12"/>
      <c r="D38" s="12"/>
      <c r="E38" s="12"/>
      <c r="F38" s="12"/>
      <c r="G38" s="12"/>
      <c r="H38" s="12"/>
    </row>
    <row r="39" spans="1:14" x14ac:dyDescent="0.25">
      <c r="A39" s="4" t="s">
        <v>17</v>
      </c>
      <c r="B39" s="4"/>
    </row>
    <row r="40" spans="1:14" x14ac:dyDescent="0.25">
      <c r="A40" s="5" t="s">
        <v>0</v>
      </c>
      <c r="B40" s="6" t="s">
        <v>18</v>
      </c>
      <c r="C40" s="6" t="s">
        <v>2</v>
      </c>
      <c r="D40" s="5" t="s">
        <v>3</v>
      </c>
      <c r="E40" s="6" t="s">
        <v>72</v>
      </c>
      <c r="F40" s="52" t="s">
        <v>78</v>
      </c>
      <c r="G40" s="52" t="s">
        <v>80</v>
      </c>
      <c r="H40" s="52" t="s">
        <v>74</v>
      </c>
      <c r="L40" s="24"/>
      <c r="M40" s="24"/>
      <c r="N40" s="24"/>
    </row>
    <row r="41" spans="1:14" x14ac:dyDescent="0.25">
      <c r="A41" s="9" t="s">
        <v>4</v>
      </c>
      <c r="B41" s="10"/>
      <c r="C41" s="10" t="s">
        <v>5</v>
      </c>
      <c r="D41" s="9" t="s">
        <v>71</v>
      </c>
      <c r="E41" s="10" t="s">
        <v>73</v>
      </c>
      <c r="F41" s="53" t="s">
        <v>73</v>
      </c>
      <c r="G41" s="53" t="s">
        <v>81</v>
      </c>
      <c r="H41" s="53" t="s">
        <v>75</v>
      </c>
      <c r="K41" s="39"/>
    </row>
    <row r="42" spans="1:14" x14ac:dyDescent="0.25">
      <c r="A42" s="13"/>
      <c r="B42" s="13" t="s">
        <v>19</v>
      </c>
      <c r="C42" s="13"/>
      <c r="D42" s="13">
        <v>400272</v>
      </c>
      <c r="E42" s="13">
        <v>-4417</v>
      </c>
      <c r="F42" s="60">
        <v>0</v>
      </c>
      <c r="G42" s="60">
        <f>(G43+G44+G45+G46)</f>
        <v>24154</v>
      </c>
      <c r="H42" s="13">
        <f>(H43+H44+H45+H46)</f>
        <v>420009</v>
      </c>
    </row>
    <row r="43" spans="1:14" x14ac:dyDescent="0.25">
      <c r="A43" s="15">
        <v>610</v>
      </c>
      <c r="B43" s="15" t="s">
        <v>20</v>
      </c>
      <c r="C43" s="16">
        <v>111</v>
      </c>
      <c r="D43" s="15">
        <v>269872</v>
      </c>
      <c r="E43" s="15"/>
      <c r="F43" s="25"/>
      <c r="G43" s="25">
        <v>21016</v>
      </c>
      <c r="H43" s="15">
        <v>290888</v>
      </c>
      <c r="K43" s="39"/>
    </row>
    <row r="44" spans="1:14" x14ac:dyDescent="0.25">
      <c r="A44" s="15">
        <v>620</v>
      </c>
      <c r="B44" s="15" t="s">
        <v>21</v>
      </c>
      <c r="C44" s="16">
        <v>111</v>
      </c>
      <c r="D44" s="15">
        <v>97694</v>
      </c>
      <c r="E44" s="15"/>
      <c r="F44" s="25"/>
      <c r="G44" s="25">
        <v>7537</v>
      </c>
      <c r="H44" s="15">
        <v>105231</v>
      </c>
    </row>
    <row r="45" spans="1:14" x14ac:dyDescent="0.25">
      <c r="A45" s="15">
        <v>630</v>
      </c>
      <c r="B45" s="15" t="s">
        <v>22</v>
      </c>
      <c r="C45" s="16">
        <v>111</v>
      </c>
      <c r="D45" s="15">
        <v>32706</v>
      </c>
      <c r="E45" s="15">
        <v>-6214</v>
      </c>
      <c r="F45" s="61"/>
      <c r="G45" s="25">
        <v>-4399</v>
      </c>
      <c r="H45" s="15">
        <v>22093</v>
      </c>
    </row>
    <row r="46" spans="1:14" x14ac:dyDescent="0.25">
      <c r="A46" s="15">
        <v>630</v>
      </c>
      <c r="B46" s="15" t="s">
        <v>22</v>
      </c>
      <c r="C46" s="16" t="s">
        <v>76</v>
      </c>
      <c r="D46" s="15"/>
      <c r="E46" s="15">
        <v>1797</v>
      </c>
      <c r="F46" s="61"/>
      <c r="G46" s="61"/>
      <c r="H46" s="15">
        <f>SUM(D46:E46)</f>
        <v>1797</v>
      </c>
    </row>
    <row r="47" spans="1:14" x14ac:dyDescent="0.25">
      <c r="A47" s="13"/>
      <c r="B47" s="13" t="s">
        <v>23</v>
      </c>
      <c r="C47" s="14"/>
      <c r="D47" s="13"/>
      <c r="E47" s="13">
        <v>25215</v>
      </c>
      <c r="F47" s="60">
        <v>0</v>
      </c>
      <c r="G47" s="60">
        <f>(G48+G49+G50+G51+G52+G53+G54+G55+G56+G57+G58+G59)</f>
        <v>13565</v>
      </c>
      <c r="H47" s="13">
        <f>(H48+H49+H50+H51+H52+H53+H54+H55+H56+H57+H58+H59)</f>
        <v>38780</v>
      </c>
    </row>
    <row r="48" spans="1:14" x14ac:dyDescent="0.25">
      <c r="A48" s="25">
        <v>610</v>
      </c>
      <c r="B48" s="15" t="s">
        <v>24</v>
      </c>
      <c r="C48" s="16">
        <v>111</v>
      </c>
      <c r="D48" s="15"/>
      <c r="E48" s="15">
        <v>800</v>
      </c>
      <c r="F48" s="61"/>
      <c r="G48" s="25">
        <v>190</v>
      </c>
      <c r="H48" s="15">
        <f t="shared" ref="H48:H54" si="4">SUM(E48:G48)</f>
        <v>990</v>
      </c>
    </row>
    <row r="49" spans="1:15" x14ac:dyDescent="0.25">
      <c r="A49" s="25">
        <v>620</v>
      </c>
      <c r="B49" s="15" t="s">
        <v>25</v>
      </c>
      <c r="C49" s="16">
        <v>111</v>
      </c>
      <c r="D49" s="15"/>
      <c r="E49" s="15">
        <v>290</v>
      </c>
      <c r="F49" s="61"/>
      <c r="G49" s="25">
        <v>100</v>
      </c>
      <c r="H49" s="15">
        <f t="shared" si="4"/>
        <v>390</v>
      </c>
    </row>
    <row r="50" spans="1:15" x14ac:dyDescent="0.25">
      <c r="A50" s="25">
        <v>630</v>
      </c>
      <c r="B50" s="15" t="s">
        <v>26</v>
      </c>
      <c r="C50" s="16">
        <v>111</v>
      </c>
      <c r="D50" s="15"/>
      <c r="E50" s="15">
        <v>734</v>
      </c>
      <c r="F50" s="61"/>
      <c r="G50" s="25">
        <v>888</v>
      </c>
      <c r="H50" s="15">
        <f t="shared" si="4"/>
        <v>1622</v>
      </c>
    </row>
    <row r="51" spans="1:15" x14ac:dyDescent="0.25">
      <c r="A51" s="25">
        <v>610</v>
      </c>
      <c r="B51" s="15" t="s">
        <v>27</v>
      </c>
      <c r="C51" s="16">
        <v>111</v>
      </c>
      <c r="D51" s="15"/>
      <c r="E51" s="15">
        <v>12661</v>
      </c>
      <c r="F51" s="61"/>
      <c r="G51" s="25">
        <v>6355</v>
      </c>
      <c r="H51" s="15">
        <f t="shared" si="4"/>
        <v>19016</v>
      </c>
    </row>
    <row r="52" spans="1:15" x14ac:dyDescent="0.25">
      <c r="A52" s="25">
        <v>620</v>
      </c>
      <c r="B52" s="15" t="s">
        <v>28</v>
      </c>
      <c r="C52" s="16">
        <v>111</v>
      </c>
      <c r="D52" s="15"/>
      <c r="E52" s="15">
        <v>4583</v>
      </c>
      <c r="F52" s="61"/>
      <c r="G52" s="25">
        <v>2324</v>
      </c>
      <c r="H52" s="15">
        <f t="shared" si="4"/>
        <v>6907</v>
      </c>
    </row>
    <row r="53" spans="1:15" x14ac:dyDescent="0.25">
      <c r="A53" s="25">
        <v>610</v>
      </c>
      <c r="B53" s="15" t="s">
        <v>59</v>
      </c>
      <c r="C53" s="16">
        <v>111</v>
      </c>
      <c r="D53" s="15"/>
      <c r="E53" s="15">
        <v>3836</v>
      </c>
      <c r="F53" s="61"/>
      <c r="G53" s="25">
        <v>-1449</v>
      </c>
      <c r="H53" s="15">
        <f t="shared" si="4"/>
        <v>2387</v>
      </c>
    </row>
    <row r="54" spans="1:15" x14ac:dyDescent="0.25">
      <c r="A54" s="25">
        <v>620</v>
      </c>
      <c r="B54" s="15" t="s">
        <v>60</v>
      </c>
      <c r="C54" s="16">
        <v>111</v>
      </c>
      <c r="D54" s="15"/>
      <c r="E54" s="15">
        <v>1389</v>
      </c>
      <c r="F54" s="61"/>
      <c r="G54" s="25">
        <v>-657</v>
      </c>
      <c r="H54" s="15">
        <f t="shared" si="4"/>
        <v>732</v>
      </c>
    </row>
    <row r="55" spans="1:15" x14ac:dyDescent="0.25">
      <c r="A55" s="25">
        <v>630</v>
      </c>
      <c r="B55" s="15" t="s">
        <v>53</v>
      </c>
      <c r="C55" s="16">
        <v>111</v>
      </c>
      <c r="D55" s="15"/>
      <c r="E55" s="15">
        <v>300</v>
      </c>
      <c r="F55" s="61"/>
      <c r="G55" s="25">
        <v>-300</v>
      </c>
      <c r="H55" s="15">
        <v>0</v>
      </c>
    </row>
    <row r="56" spans="1:15" x14ac:dyDescent="0.25">
      <c r="A56" s="25">
        <v>630</v>
      </c>
      <c r="B56" s="15" t="s">
        <v>84</v>
      </c>
      <c r="C56" s="16">
        <v>111</v>
      </c>
      <c r="D56" s="15"/>
      <c r="E56" s="15"/>
      <c r="F56" s="61"/>
      <c r="G56" s="25">
        <v>3467</v>
      </c>
      <c r="H56" s="15">
        <f>SUM(D56:G56)</f>
        <v>3467</v>
      </c>
    </row>
    <row r="57" spans="1:15" x14ac:dyDescent="0.25">
      <c r="A57" s="25">
        <v>630</v>
      </c>
      <c r="B57" s="15" t="s">
        <v>83</v>
      </c>
      <c r="C57" s="16">
        <v>111</v>
      </c>
      <c r="D57" s="15"/>
      <c r="E57" s="15"/>
      <c r="F57" s="61"/>
      <c r="G57" s="25">
        <v>2000</v>
      </c>
      <c r="H57" s="15">
        <f>SUM(D57:G57)</f>
        <v>2000</v>
      </c>
    </row>
    <row r="58" spans="1:15" x14ac:dyDescent="0.25">
      <c r="A58" s="25">
        <v>640</v>
      </c>
      <c r="B58" s="15" t="s">
        <v>29</v>
      </c>
      <c r="C58" s="16" t="s">
        <v>76</v>
      </c>
      <c r="D58" s="15"/>
      <c r="E58" s="15">
        <v>40</v>
      </c>
      <c r="F58" s="61"/>
      <c r="G58" s="67"/>
      <c r="H58" s="15">
        <f t="shared" ref="H58" si="5">SUM(E58)</f>
        <v>40</v>
      </c>
    </row>
    <row r="59" spans="1:15" x14ac:dyDescent="0.25">
      <c r="A59" s="15">
        <v>640</v>
      </c>
      <c r="B59" s="15" t="s">
        <v>29</v>
      </c>
      <c r="C59" s="16">
        <v>111</v>
      </c>
      <c r="D59" s="15"/>
      <c r="E59" s="15">
        <v>582</v>
      </c>
      <c r="F59" s="61"/>
      <c r="G59" s="25">
        <v>647</v>
      </c>
      <c r="H59" s="15">
        <f>SUM(E59:G59)</f>
        <v>1229</v>
      </c>
      <c r="L59" s="49"/>
      <c r="M59" s="49"/>
      <c r="N59" s="24"/>
    </row>
    <row r="60" spans="1:15" x14ac:dyDescent="0.25">
      <c r="A60" s="13"/>
      <c r="B60" s="13" t="s">
        <v>30</v>
      </c>
      <c r="C60" s="14"/>
      <c r="D60" s="13">
        <v>28635</v>
      </c>
      <c r="E60" s="13"/>
      <c r="F60" s="60">
        <v>0</v>
      </c>
      <c r="G60" s="60">
        <v>0</v>
      </c>
      <c r="H60" s="13">
        <f>SUM(D60:E60)</f>
        <v>28635</v>
      </c>
      <c r="L60" s="12"/>
      <c r="M60" s="12"/>
      <c r="N60" s="12"/>
    </row>
    <row r="61" spans="1:15" x14ac:dyDescent="0.25">
      <c r="A61" s="15">
        <v>610</v>
      </c>
      <c r="B61" s="15" t="s">
        <v>20</v>
      </c>
      <c r="C61" s="16">
        <v>41</v>
      </c>
      <c r="D61" s="15">
        <v>21024</v>
      </c>
      <c r="E61" s="15"/>
      <c r="F61" s="25"/>
      <c r="G61" s="25"/>
      <c r="H61" s="15">
        <f>SUM(D61:E61)</f>
        <v>21024</v>
      </c>
      <c r="L61" s="48"/>
      <c r="M61" s="48"/>
      <c r="N61" s="48"/>
      <c r="O61" s="24"/>
    </row>
    <row r="62" spans="1:15" x14ac:dyDescent="0.25">
      <c r="A62" s="15">
        <v>620</v>
      </c>
      <c r="B62" s="15" t="s">
        <v>21</v>
      </c>
      <c r="C62" s="16">
        <v>41</v>
      </c>
      <c r="D62" s="15">
        <v>7611</v>
      </c>
      <c r="E62" s="15"/>
      <c r="F62" s="25"/>
      <c r="G62" s="25"/>
      <c r="H62" s="15">
        <f>SUM(D62:E62)</f>
        <v>7611</v>
      </c>
      <c r="L62" s="12"/>
      <c r="M62" s="12"/>
      <c r="N62" s="12"/>
    </row>
    <row r="63" spans="1:15" x14ac:dyDescent="0.25">
      <c r="A63" s="13"/>
      <c r="B63" s="13" t="s">
        <v>31</v>
      </c>
      <c r="C63" s="14"/>
      <c r="D63" s="13"/>
      <c r="E63" s="13">
        <v>1015</v>
      </c>
      <c r="F63" s="60">
        <v>0</v>
      </c>
      <c r="G63" s="60">
        <v>0</v>
      </c>
      <c r="H63" s="13">
        <f>SUM(E63)</f>
        <v>1015</v>
      </c>
    </row>
    <row r="64" spans="1:15" x14ac:dyDescent="0.25">
      <c r="A64" s="15">
        <v>630</v>
      </c>
      <c r="B64" s="15" t="s">
        <v>54</v>
      </c>
      <c r="C64" s="16" t="s">
        <v>13</v>
      </c>
      <c r="D64" s="15"/>
      <c r="E64" s="15">
        <v>1015</v>
      </c>
      <c r="F64" s="61"/>
      <c r="G64" s="61"/>
      <c r="H64" s="15">
        <f>SUM(E64)</f>
        <v>1015</v>
      </c>
    </row>
    <row r="65" spans="1:8" x14ac:dyDescent="0.25">
      <c r="A65" s="26"/>
      <c r="B65" s="13" t="s">
        <v>32</v>
      </c>
      <c r="C65" s="14"/>
      <c r="D65" s="13">
        <f>(D68)</f>
        <v>3000</v>
      </c>
      <c r="E65" s="13"/>
      <c r="F65" s="60">
        <v>0</v>
      </c>
      <c r="G65" s="60">
        <v>4993</v>
      </c>
      <c r="H65" s="13">
        <v>7993</v>
      </c>
    </row>
    <row r="66" spans="1:8" x14ac:dyDescent="0.25">
      <c r="A66" s="43">
        <v>630</v>
      </c>
      <c r="B66" s="40" t="s">
        <v>87</v>
      </c>
      <c r="C66" s="71" t="s">
        <v>46</v>
      </c>
      <c r="D66" s="69"/>
      <c r="E66" s="69"/>
      <c r="F66" s="70"/>
      <c r="G66" s="72">
        <v>4910</v>
      </c>
      <c r="H66" s="40">
        <v>4910</v>
      </c>
    </row>
    <row r="67" spans="1:8" x14ac:dyDescent="0.25">
      <c r="A67" s="43">
        <v>630</v>
      </c>
      <c r="B67" s="40" t="s">
        <v>89</v>
      </c>
      <c r="C67" s="71" t="s">
        <v>13</v>
      </c>
      <c r="D67" s="69"/>
      <c r="E67" s="69"/>
      <c r="F67" s="70"/>
      <c r="G67" s="72">
        <v>83</v>
      </c>
      <c r="H67" s="40">
        <v>83</v>
      </c>
    </row>
    <row r="68" spans="1:8" x14ac:dyDescent="0.25">
      <c r="A68" s="15">
        <v>630</v>
      </c>
      <c r="B68" s="15" t="s">
        <v>33</v>
      </c>
      <c r="C68" s="41" t="s">
        <v>8</v>
      </c>
      <c r="D68" s="15">
        <v>3000</v>
      </c>
      <c r="E68" s="15"/>
      <c r="F68" s="25"/>
      <c r="G68" s="25"/>
      <c r="H68" s="15">
        <f>SUM(D68:E68)</f>
        <v>3000</v>
      </c>
    </row>
    <row r="69" spans="1:8" x14ac:dyDescent="0.25">
      <c r="A69" s="27" t="s">
        <v>64</v>
      </c>
      <c r="B69" s="28"/>
      <c r="C69" s="28"/>
      <c r="D69" s="29">
        <f>(D42+D47+D60+D63+D65)</f>
        <v>431907</v>
      </c>
      <c r="E69" s="29">
        <v>21813</v>
      </c>
      <c r="F69" s="62">
        <v>0</v>
      </c>
      <c r="G69" s="62">
        <f>(G42+G47+G60+G63+G65)</f>
        <v>42712</v>
      </c>
      <c r="H69" s="29">
        <f>(H42+H47+H60+H63+H65)</f>
        <v>496432</v>
      </c>
    </row>
    <row r="70" spans="1:8" x14ac:dyDescent="0.25">
      <c r="A70" s="56"/>
      <c r="B70" s="57"/>
      <c r="C70" s="57"/>
      <c r="D70" s="57"/>
      <c r="E70" s="57"/>
      <c r="F70" s="57"/>
      <c r="G70" s="57"/>
      <c r="H70" s="57"/>
    </row>
    <row r="71" spans="1:8" x14ac:dyDescent="0.25">
      <c r="A71" s="56"/>
      <c r="B71" s="57"/>
      <c r="C71" s="57"/>
      <c r="D71" s="57"/>
      <c r="E71" s="57"/>
      <c r="F71" s="57"/>
      <c r="G71" s="57"/>
      <c r="H71" s="57"/>
    </row>
    <row r="72" spans="1:8" x14ac:dyDescent="0.25">
      <c r="A72" s="56"/>
      <c r="B72" s="57"/>
      <c r="C72" s="57"/>
      <c r="D72" s="57"/>
      <c r="E72" s="57"/>
      <c r="F72" s="57"/>
      <c r="G72" s="57"/>
      <c r="H72" s="57"/>
    </row>
    <row r="73" spans="1:8" x14ac:dyDescent="0.25">
      <c r="A73" s="56"/>
      <c r="B73" s="57"/>
      <c r="C73" s="57"/>
      <c r="D73" s="57"/>
      <c r="E73" s="57"/>
      <c r="F73" s="57"/>
      <c r="G73" s="57"/>
      <c r="H73" s="57"/>
    </row>
    <row r="74" spans="1:8" x14ac:dyDescent="0.25">
      <c r="A74" s="56"/>
      <c r="B74" s="57"/>
      <c r="C74" s="57"/>
      <c r="D74" s="57"/>
      <c r="E74" s="57"/>
      <c r="F74" s="57"/>
      <c r="G74" s="57"/>
      <c r="H74" s="57"/>
    </row>
    <row r="75" spans="1:8" x14ac:dyDescent="0.25">
      <c r="A75" s="56"/>
      <c r="B75" s="57"/>
      <c r="C75" s="57"/>
      <c r="D75" s="57"/>
      <c r="E75" s="57"/>
      <c r="F75" s="57"/>
      <c r="G75" s="57"/>
      <c r="H75" s="57"/>
    </row>
    <row r="76" spans="1:8" x14ac:dyDescent="0.25">
      <c r="A76" s="56"/>
      <c r="B76" s="57"/>
      <c r="C76" s="57"/>
      <c r="D76" s="57"/>
      <c r="E76" s="57"/>
      <c r="F76" s="57"/>
      <c r="G76" s="57"/>
      <c r="H76" s="57"/>
    </row>
    <row r="77" spans="1:8" x14ac:dyDescent="0.25">
      <c r="A77" s="56"/>
      <c r="B77" s="57"/>
      <c r="C77" s="57"/>
      <c r="D77" s="57"/>
      <c r="E77" s="57"/>
      <c r="F77" s="57"/>
      <c r="G77" s="57"/>
      <c r="H77" s="57"/>
    </row>
    <row r="78" spans="1:8" x14ac:dyDescent="0.25">
      <c r="A78" s="4" t="s">
        <v>34</v>
      </c>
      <c r="B78" s="4"/>
      <c r="C78" s="12"/>
      <c r="D78" s="12"/>
      <c r="E78" s="12"/>
      <c r="F78" s="12"/>
      <c r="G78" s="12"/>
      <c r="H78" s="12"/>
    </row>
    <row r="79" spans="1:8" x14ac:dyDescent="0.25">
      <c r="A79" s="12"/>
      <c r="B79" s="12"/>
      <c r="C79" s="12"/>
      <c r="D79" s="12"/>
      <c r="E79" s="12"/>
      <c r="F79" s="12"/>
      <c r="G79" s="12"/>
      <c r="H79" s="12"/>
    </row>
    <row r="80" spans="1:8" x14ac:dyDescent="0.25">
      <c r="A80" s="5" t="s">
        <v>0</v>
      </c>
      <c r="B80" s="6" t="s">
        <v>18</v>
      </c>
      <c r="C80" s="6" t="s">
        <v>2</v>
      </c>
      <c r="D80" s="5" t="s">
        <v>3</v>
      </c>
      <c r="E80" s="6" t="s">
        <v>72</v>
      </c>
      <c r="F80" s="6" t="s">
        <v>78</v>
      </c>
      <c r="G80" s="52" t="s">
        <v>80</v>
      </c>
      <c r="H80" s="52" t="s">
        <v>74</v>
      </c>
    </row>
    <row r="81" spans="1:16" x14ac:dyDescent="0.25">
      <c r="A81" s="9" t="s">
        <v>4</v>
      </c>
      <c r="B81" s="10"/>
      <c r="C81" s="10" t="s">
        <v>5</v>
      </c>
      <c r="D81" s="9" t="s">
        <v>71</v>
      </c>
      <c r="E81" s="10" t="s">
        <v>73</v>
      </c>
      <c r="F81" s="10" t="s">
        <v>73</v>
      </c>
      <c r="G81" s="53" t="s">
        <v>81</v>
      </c>
      <c r="H81" s="53" t="s">
        <v>75</v>
      </c>
    </row>
    <row r="82" spans="1:16" x14ac:dyDescent="0.25">
      <c r="A82" s="30" t="s">
        <v>68</v>
      </c>
      <c r="B82" s="31"/>
      <c r="C82" s="14"/>
      <c r="D82" s="13">
        <v>34755</v>
      </c>
      <c r="E82" s="13"/>
      <c r="F82" s="13">
        <v>0</v>
      </c>
      <c r="G82" s="13">
        <v>2150</v>
      </c>
      <c r="H82" s="13">
        <f>SUM(H83:H88)</f>
        <v>36905</v>
      </c>
      <c r="L82" s="12"/>
      <c r="M82" s="12"/>
      <c r="N82" s="12"/>
    </row>
    <row r="83" spans="1:16" x14ac:dyDescent="0.25">
      <c r="A83" s="25">
        <v>610</v>
      </c>
      <c r="B83" s="15" t="s">
        <v>20</v>
      </c>
      <c r="C83" s="16">
        <v>41</v>
      </c>
      <c r="D83" s="15">
        <v>21223</v>
      </c>
      <c r="E83" s="15"/>
      <c r="F83" s="15"/>
      <c r="G83" s="15">
        <v>-137</v>
      </c>
      <c r="H83" s="15">
        <v>21086</v>
      </c>
    </row>
    <row r="84" spans="1:16" x14ac:dyDescent="0.25">
      <c r="A84" s="25">
        <v>620</v>
      </c>
      <c r="B84" s="15" t="s">
        <v>21</v>
      </c>
      <c r="C84" s="16">
        <v>41</v>
      </c>
      <c r="D84" s="15">
        <v>7682</v>
      </c>
      <c r="E84" s="15"/>
      <c r="F84" s="15"/>
      <c r="G84" s="15">
        <v>-130</v>
      </c>
      <c r="H84" s="15">
        <v>7552</v>
      </c>
    </row>
    <row r="85" spans="1:16" x14ac:dyDescent="0.25">
      <c r="A85" s="15">
        <v>630</v>
      </c>
      <c r="B85" s="15" t="s">
        <v>22</v>
      </c>
      <c r="C85" s="16">
        <v>41</v>
      </c>
      <c r="D85" s="15">
        <v>1750</v>
      </c>
      <c r="E85" s="15"/>
      <c r="F85" s="15"/>
      <c r="G85" s="15">
        <v>267</v>
      </c>
      <c r="H85" s="15">
        <v>2017</v>
      </c>
    </row>
    <row r="86" spans="1:16" x14ac:dyDescent="0.25">
      <c r="A86" s="15">
        <v>630</v>
      </c>
      <c r="B86" s="15" t="s">
        <v>35</v>
      </c>
      <c r="C86" s="16" t="s">
        <v>13</v>
      </c>
      <c r="D86" s="15">
        <v>4100</v>
      </c>
      <c r="E86" s="15"/>
      <c r="F86" s="15"/>
      <c r="G86" s="15"/>
      <c r="H86" s="15">
        <f>SUM(D86:E86)</f>
        <v>4100</v>
      </c>
    </row>
    <row r="87" spans="1:16" x14ac:dyDescent="0.25">
      <c r="A87" s="15">
        <v>610</v>
      </c>
      <c r="B87" s="15" t="s">
        <v>85</v>
      </c>
      <c r="C87" s="16">
        <v>111</v>
      </c>
      <c r="D87" s="15"/>
      <c r="E87" s="15"/>
      <c r="F87" s="15"/>
      <c r="G87" s="15">
        <v>1579</v>
      </c>
      <c r="H87" s="15">
        <f>SUM(G87)</f>
        <v>1579</v>
      </c>
    </row>
    <row r="88" spans="1:16" x14ac:dyDescent="0.25">
      <c r="A88" s="15">
        <v>620</v>
      </c>
      <c r="B88" s="15" t="s">
        <v>86</v>
      </c>
      <c r="C88" s="16">
        <v>111</v>
      </c>
      <c r="D88" s="15"/>
      <c r="E88" s="15"/>
      <c r="F88" s="15"/>
      <c r="G88" s="15">
        <v>571</v>
      </c>
      <c r="H88" s="15">
        <f>SUM(G88)</f>
        <v>571</v>
      </c>
      <c r="I88" s="45"/>
      <c r="J88" s="46"/>
      <c r="K88" s="47"/>
      <c r="L88" s="45"/>
      <c r="M88" s="45"/>
      <c r="N88" s="45"/>
      <c r="O88" s="45"/>
      <c r="P88" s="45"/>
    </row>
    <row r="89" spans="1:16" x14ac:dyDescent="0.25">
      <c r="A89" s="12"/>
      <c r="B89" s="12"/>
      <c r="C89" s="32"/>
      <c r="D89" s="12"/>
      <c r="E89" s="12"/>
      <c r="F89" s="12"/>
      <c r="G89" s="12"/>
      <c r="H89" s="12"/>
      <c r="L89" s="12"/>
      <c r="M89" s="12"/>
      <c r="N89" s="12"/>
    </row>
    <row r="90" spans="1:16" x14ac:dyDescent="0.25">
      <c r="A90" s="33" t="s">
        <v>67</v>
      </c>
      <c r="B90" s="34"/>
      <c r="C90" s="35"/>
      <c r="D90" s="13">
        <v>96675</v>
      </c>
      <c r="E90" s="13">
        <v>244</v>
      </c>
      <c r="F90" s="58">
        <v>5571</v>
      </c>
      <c r="G90" s="58">
        <v>74</v>
      </c>
      <c r="H90" s="13">
        <f>(H91+H92+H93+H94+H95+H96+H97)</f>
        <v>102564</v>
      </c>
    </row>
    <row r="91" spans="1:16" x14ac:dyDescent="0.25">
      <c r="A91" s="25">
        <v>610</v>
      </c>
      <c r="B91" s="15" t="s">
        <v>36</v>
      </c>
      <c r="C91" s="16">
        <v>41</v>
      </c>
      <c r="D91" s="15">
        <v>41411</v>
      </c>
      <c r="E91" s="15"/>
      <c r="F91" s="59">
        <v>4262</v>
      </c>
      <c r="G91" s="59"/>
      <c r="H91" s="15">
        <v>45673</v>
      </c>
      <c r="L91" s="12"/>
      <c r="M91" s="12"/>
      <c r="N91" s="12"/>
    </row>
    <row r="92" spans="1:16" x14ac:dyDescent="0.25">
      <c r="A92" s="25">
        <v>620</v>
      </c>
      <c r="B92" s="15" t="s">
        <v>21</v>
      </c>
      <c r="C92" s="16">
        <v>41</v>
      </c>
      <c r="D92" s="15">
        <v>14814</v>
      </c>
      <c r="E92" s="15"/>
      <c r="F92" s="59">
        <v>1309</v>
      </c>
      <c r="G92" s="59"/>
      <c r="H92" s="15">
        <v>16123</v>
      </c>
      <c r="L92" s="12"/>
      <c r="M92" s="12"/>
      <c r="N92" s="12"/>
    </row>
    <row r="93" spans="1:16" x14ac:dyDescent="0.25">
      <c r="A93" s="25">
        <v>630</v>
      </c>
      <c r="B93" s="15" t="s">
        <v>22</v>
      </c>
      <c r="C93" s="16">
        <v>41</v>
      </c>
      <c r="D93" s="15">
        <v>5250</v>
      </c>
      <c r="E93" s="15"/>
      <c r="F93" s="15"/>
      <c r="G93" s="15"/>
      <c r="H93" s="15">
        <f t="shared" ref="H93:H94" si="6">SUM(D93:E93)</f>
        <v>5250</v>
      </c>
      <c r="L93" s="12"/>
      <c r="M93" s="12"/>
      <c r="N93" s="12"/>
    </row>
    <row r="94" spans="1:16" x14ac:dyDescent="0.25">
      <c r="A94" s="15">
        <v>630</v>
      </c>
      <c r="B94" s="15" t="s">
        <v>37</v>
      </c>
      <c r="C94" s="16" t="s">
        <v>11</v>
      </c>
      <c r="D94" s="15">
        <v>10200</v>
      </c>
      <c r="E94" s="15">
        <v>9</v>
      </c>
      <c r="F94" s="15"/>
      <c r="G94" s="15"/>
      <c r="H94" s="15">
        <f t="shared" si="6"/>
        <v>10209</v>
      </c>
    </row>
    <row r="95" spans="1:16" x14ac:dyDescent="0.25">
      <c r="A95" s="15">
        <v>630</v>
      </c>
      <c r="B95" s="15" t="s">
        <v>38</v>
      </c>
      <c r="C95" s="16" t="s">
        <v>11</v>
      </c>
      <c r="D95" s="15">
        <v>25000</v>
      </c>
      <c r="E95" s="15">
        <v>235</v>
      </c>
      <c r="F95" s="15"/>
      <c r="G95" s="15">
        <v>-5000</v>
      </c>
      <c r="H95" s="15">
        <f>SUM(D95:G95)</f>
        <v>20235</v>
      </c>
    </row>
    <row r="96" spans="1:16" x14ac:dyDescent="0.25">
      <c r="A96" s="15">
        <v>610</v>
      </c>
      <c r="B96" s="15" t="s">
        <v>85</v>
      </c>
      <c r="C96" s="16">
        <v>111</v>
      </c>
      <c r="D96" s="15"/>
      <c r="E96" s="15"/>
      <c r="F96" s="15"/>
      <c r="G96" s="15">
        <v>3736</v>
      </c>
      <c r="H96" s="15">
        <f>SUM(D96:G96)</f>
        <v>3736</v>
      </c>
    </row>
    <row r="97" spans="1:8" x14ac:dyDescent="0.25">
      <c r="A97" s="15">
        <v>620</v>
      </c>
      <c r="B97" s="15" t="s">
        <v>86</v>
      </c>
      <c r="C97" s="16">
        <v>111</v>
      </c>
      <c r="D97" s="15"/>
      <c r="E97" s="15"/>
      <c r="F97" s="15"/>
      <c r="G97" s="15">
        <v>1338</v>
      </c>
      <c r="H97" s="15">
        <f>SUM(D97:G97)</f>
        <v>1338</v>
      </c>
    </row>
    <row r="98" spans="1:8" x14ac:dyDescent="0.25">
      <c r="A98" s="45"/>
      <c r="B98" s="45"/>
      <c r="C98" s="46"/>
      <c r="D98" s="45"/>
      <c r="E98" s="45"/>
      <c r="F98" s="45"/>
      <c r="G98" s="45"/>
      <c r="H98" s="45"/>
    </row>
    <row r="99" spans="1:8" x14ac:dyDescent="0.25">
      <c r="A99" s="30" t="s">
        <v>66</v>
      </c>
      <c r="B99" s="31"/>
      <c r="C99" s="36"/>
      <c r="D99" s="13"/>
      <c r="E99" s="13">
        <v>1072</v>
      </c>
      <c r="F99" s="13">
        <v>0</v>
      </c>
      <c r="G99" s="13">
        <v>0</v>
      </c>
      <c r="H99" s="13">
        <f>SUM(E99)</f>
        <v>1072</v>
      </c>
    </row>
    <row r="100" spans="1:8" x14ac:dyDescent="0.25">
      <c r="A100" s="15">
        <v>610</v>
      </c>
      <c r="B100" s="15" t="s">
        <v>62</v>
      </c>
      <c r="C100" s="16" t="s">
        <v>76</v>
      </c>
      <c r="D100" s="15"/>
      <c r="E100" s="15">
        <v>787</v>
      </c>
      <c r="F100" s="15"/>
      <c r="G100" s="15"/>
      <c r="H100" s="15">
        <f>SUM(E100)</f>
        <v>787</v>
      </c>
    </row>
    <row r="101" spans="1:8" x14ac:dyDescent="0.25">
      <c r="A101" s="15">
        <v>620</v>
      </c>
      <c r="B101" s="15" t="s">
        <v>63</v>
      </c>
      <c r="C101" s="16" t="s">
        <v>76</v>
      </c>
      <c r="D101" s="15"/>
      <c r="E101" s="15">
        <v>285</v>
      </c>
      <c r="F101" s="15"/>
      <c r="G101" s="15"/>
      <c r="H101" s="15">
        <f>SUM(E101)</f>
        <v>285</v>
      </c>
    </row>
    <row r="102" spans="1:8" x14ac:dyDescent="0.25">
      <c r="A102" s="45"/>
      <c r="B102" s="45"/>
      <c r="C102" s="46"/>
      <c r="D102" s="45"/>
      <c r="E102" s="45"/>
      <c r="F102" s="45"/>
      <c r="G102" s="45"/>
      <c r="H102" s="45"/>
    </row>
    <row r="103" spans="1:8" x14ac:dyDescent="0.25">
      <c r="A103" s="30" t="s">
        <v>65</v>
      </c>
      <c r="B103" s="31"/>
      <c r="C103" s="36"/>
      <c r="D103" s="13"/>
      <c r="E103" s="13">
        <v>24055</v>
      </c>
      <c r="F103" s="13">
        <v>0</v>
      </c>
      <c r="G103" s="13">
        <v>7657</v>
      </c>
      <c r="H103" s="13">
        <f>SUM(E103:G103)</f>
        <v>31712</v>
      </c>
    </row>
    <row r="104" spans="1:8" x14ac:dyDescent="0.25">
      <c r="A104" s="15">
        <v>630</v>
      </c>
      <c r="B104" s="15" t="s">
        <v>39</v>
      </c>
      <c r="C104" s="16">
        <v>111</v>
      </c>
      <c r="D104" s="15"/>
      <c r="E104" s="15">
        <v>3022</v>
      </c>
      <c r="F104" s="15"/>
      <c r="G104" s="15">
        <v>445</v>
      </c>
      <c r="H104" s="15">
        <v>3467</v>
      </c>
    </row>
    <row r="105" spans="1:8" x14ac:dyDescent="0.25">
      <c r="A105" s="15">
        <v>630</v>
      </c>
      <c r="B105" s="15" t="s">
        <v>90</v>
      </c>
      <c r="C105" s="16">
        <v>111</v>
      </c>
      <c r="D105" s="15"/>
      <c r="E105" s="15">
        <v>21033</v>
      </c>
      <c r="F105" s="15"/>
      <c r="G105" s="15">
        <v>2512</v>
      </c>
      <c r="H105" s="15">
        <v>23545</v>
      </c>
    </row>
    <row r="106" spans="1:8" x14ac:dyDescent="0.25">
      <c r="A106" s="15">
        <v>630</v>
      </c>
      <c r="B106" s="15" t="s">
        <v>91</v>
      </c>
      <c r="C106" s="16">
        <v>111</v>
      </c>
      <c r="D106" s="15"/>
      <c r="E106" s="15"/>
      <c r="F106" s="15"/>
      <c r="G106" s="15">
        <v>4700</v>
      </c>
      <c r="H106" s="15">
        <v>4700</v>
      </c>
    </row>
    <row r="107" spans="1:8" x14ac:dyDescent="0.25">
      <c r="A107" s="12"/>
      <c r="B107" s="12"/>
      <c r="C107" s="12"/>
      <c r="D107" s="12"/>
      <c r="E107" s="12"/>
      <c r="F107" s="12"/>
      <c r="G107" s="12"/>
      <c r="H107" s="12"/>
    </row>
    <row r="108" spans="1:8" x14ac:dyDescent="0.25">
      <c r="A108" s="29" t="s">
        <v>40</v>
      </c>
      <c r="B108" s="29"/>
      <c r="C108" s="29"/>
      <c r="D108" s="29">
        <f>(D82+D90+D103)</f>
        <v>131430</v>
      </c>
      <c r="E108" s="29">
        <v>25371</v>
      </c>
      <c r="F108" s="29">
        <v>5571</v>
      </c>
      <c r="G108" s="29">
        <v>9881</v>
      </c>
      <c r="H108" s="29">
        <f>(H82+H90+H99+H103)</f>
        <v>172253</v>
      </c>
    </row>
    <row r="109" spans="1:8" x14ac:dyDescent="0.25">
      <c r="A109" s="48"/>
      <c r="B109" s="48"/>
      <c r="C109" s="48"/>
      <c r="D109" s="48"/>
      <c r="E109" s="48"/>
      <c r="F109" s="48"/>
      <c r="G109" s="48"/>
      <c r="H109" s="48"/>
    </row>
    <row r="110" spans="1:8" x14ac:dyDescent="0.25">
      <c r="A110" s="48"/>
      <c r="B110" s="48"/>
      <c r="C110" s="48"/>
      <c r="D110" s="48"/>
      <c r="E110" s="48"/>
      <c r="F110" s="48"/>
      <c r="G110" s="48"/>
      <c r="H110" s="48"/>
    </row>
    <row r="111" spans="1:8" ht="15.75" x14ac:dyDescent="0.25">
      <c r="A111" s="22" t="s">
        <v>77</v>
      </c>
      <c r="B111" s="22"/>
      <c r="C111" s="22"/>
      <c r="D111" s="22">
        <f>(D69+D108)</f>
        <v>563337</v>
      </c>
      <c r="E111" s="22">
        <f>(E69+E108)</f>
        <v>47184</v>
      </c>
      <c r="F111" s="22">
        <v>5571</v>
      </c>
      <c r="G111" s="22">
        <v>52593</v>
      </c>
      <c r="H111" s="22">
        <f>(H69+H108)</f>
        <v>668685</v>
      </c>
    </row>
    <row r="112" spans="1:8" ht="15.75" x14ac:dyDescent="0.25">
      <c r="A112" s="2"/>
      <c r="B112" s="2"/>
      <c r="C112" s="2"/>
      <c r="D112" s="2"/>
      <c r="E112" s="2"/>
      <c r="F112" s="2"/>
      <c r="G112" s="2"/>
      <c r="H112" s="2"/>
    </row>
    <row r="113" spans="1:14" ht="15.75" x14ac:dyDescent="0.25">
      <c r="A113" s="2"/>
      <c r="B113" s="2"/>
      <c r="C113" s="2"/>
      <c r="D113" s="2"/>
      <c r="E113" s="2"/>
      <c r="F113" s="2"/>
      <c r="G113" s="2"/>
      <c r="H113" s="2"/>
    </row>
    <row r="114" spans="1:14" ht="15.75" x14ac:dyDescent="0.25">
      <c r="A114" s="2"/>
      <c r="B114" s="2"/>
      <c r="C114" s="2"/>
      <c r="D114" s="2"/>
      <c r="E114" s="2"/>
      <c r="F114" s="2"/>
      <c r="G114" s="2"/>
      <c r="H114" s="2"/>
    </row>
    <row r="115" spans="1:14" ht="15.75" x14ac:dyDescent="0.25">
      <c r="A115" s="2"/>
      <c r="B115" s="2"/>
      <c r="C115" s="2"/>
      <c r="D115" s="2"/>
      <c r="E115" s="2"/>
      <c r="F115" s="2"/>
      <c r="G115" s="2"/>
      <c r="H115" s="2"/>
    </row>
    <row r="116" spans="1:14" ht="15.75" x14ac:dyDescent="0.25">
      <c r="A116" s="2"/>
      <c r="B116" s="2"/>
      <c r="C116" s="2"/>
      <c r="D116" s="2"/>
      <c r="E116" s="2"/>
      <c r="F116" s="2"/>
      <c r="G116" s="2"/>
      <c r="H116" s="2"/>
    </row>
    <row r="117" spans="1:14" ht="15.75" x14ac:dyDescent="0.25">
      <c r="A117" s="2"/>
      <c r="B117" s="2"/>
      <c r="C117" s="2"/>
      <c r="D117" s="2"/>
      <c r="E117" s="2"/>
      <c r="F117" s="2"/>
      <c r="G117" s="2"/>
      <c r="H117" s="2"/>
    </row>
    <row r="118" spans="1:14" x14ac:dyDescent="0.25">
      <c r="A118" s="12"/>
      <c r="B118" s="12"/>
      <c r="C118" s="12"/>
      <c r="D118" s="12"/>
      <c r="E118" s="12"/>
      <c r="F118" s="12"/>
      <c r="G118" s="12"/>
      <c r="H118" s="12"/>
    </row>
    <row r="119" spans="1:14" x14ac:dyDescent="0.25">
      <c r="A119" s="4" t="s">
        <v>41</v>
      </c>
      <c r="B119" s="4"/>
      <c r="C119" s="4"/>
      <c r="D119" s="12"/>
      <c r="E119" s="12"/>
      <c r="F119" s="12"/>
      <c r="G119" s="12"/>
      <c r="H119" s="12"/>
    </row>
    <row r="120" spans="1:14" x14ac:dyDescent="0.25">
      <c r="A120" s="5" t="s">
        <v>0</v>
      </c>
      <c r="B120" s="6" t="s">
        <v>42</v>
      </c>
      <c r="C120" s="6" t="s">
        <v>2</v>
      </c>
      <c r="D120" s="5" t="s">
        <v>3</v>
      </c>
      <c r="E120" s="6" t="s">
        <v>72</v>
      </c>
      <c r="F120" s="6" t="s">
        <v>78</v>
      </c>
      <c r="G120" s="6" t="s">
        <v>80</v>
      </c>
      <c r="H120" s="52" t="s">
        <v>74</v>
      </c>
    </row>
    <row r="121" spans="1:14" x14ac:dyDescent="0.25">
      <c r="A121" s="9" t="s">
        <v>4</v>
      </c>
      <c r="B121" s="10"/>
      <c r="C121" s="10" t="s">
        <v>5</v>
      </c>
      <c r="D121" s="9" t="s">
        <v>71</v>
      </c>
      <c r="E121" s="10" t="s">
        <v>73</v>
      </c>
      <c r="F121" s="10" t="s">
        <v>73</v>
      </c>
      <c r="G121" s="10" t="s">
        <v>73</v>
      </c>
      <c r="H121" s="53" t="s">
        <v>75</v>
      </c>
    </row>
    <row r="122" spans="1:14" x14ac:dyDescent="0.25">
      <c r="A122" s="66">
        <v>453</v>
      </c>
      <c r="B122" s="68" t="s">
        <v>82</v>
      </c>
      <c r="C122" s="63" t="s">
        <v>46</v>
      </c>
      <c r="D122" s="9"/>
      <c r="E122" s="10"/>
      <c r="F122" s="10"/>
      <c r="G122" s="65">
        <v>301</v>
      </c>
      <c r="H122" s="64">
        <v>301</v>
      </c>
    </row>
    <row r="123" spans="1:14" x14ac:dyDescent="0.25">
      <c r="A123" s="15">
        <v>453</v>
      </c>
      <c r="B123" s="15" t="s">
        <v>47</v>
      </c>
      <c r="C123" s="16" t="s">
        <v>11</v>
      </c>
      <c r="D123" s="50"/>
      <c r="E123" s="50">
        <v>9</v>
      </c>
      <c r="F123" s="50"/>
      <c r="G123" s="50"/>
      <c r="H123" s="50">
        <f>SUM(E123)</f>
        <v>9</v>
      </c>
    </row>
    <row r="124" spans="1:14" x14ac:dyDescent="0.25">
      <c r="A124" s="18">
        <v>453</v>
      </c>
      <c r="B124" s="18" t="s">
        <v>48</v>
      </c>
      <c r="C124" s="16" t="s">
        <v>11</v>
      </c>
      <c r="D124" s="50"/>
      <c r="E124" s="50">
        <v>235</v>
      </c>
      <c r="F124" s="50"/>
      <c r="G124" s="50"/>
      <c r="H124" s="50">
        <f>SUM(E124)</f>
        <v>235</v>
      </c>
    </row>
    <row r="125" spans="1:14" ht="15.75" x14ac:dyDescent="0.25">
      <c r="A125" s="19" t="s">
        <v>43</v>
      </c>
      <c r="B125" s="20"/>
      <c r="C125" s="22"/>
      <c r="D125" s="22">
        <v>0</v>
      </c>
      <c r="E125" s="22">
        <v>244</v>
      </c>
      <c r="F125" s="22">
        <v>0</v>
      </c>
      <c r="G125" s="22">
        <f>SUM(G122:G124)</f>
        <v>301</v>
      </c>
      <c r="H125" s="22">
        <v>545</v>
      </c>
      <c r="K125" s="23"/>
    </row>
    <row r="126" spans="1:14" x14ac:dyDescent="0.25">
      <c r="A126" s="3"/>
      <c r="B126" s="37"/>
      <c r="C126" s="3"/>
      <c r="D126" s="54"/>
      <c r="E126" s="54"/>
      <c r="F126" s="54"/>
      <c r="G126" s="54"/>
      <c r="H126" s="54"/>
      <c r="I126" s="3"/>
      <c r="J126" s="23"/>
      <c r="K126" s="23"/>
      <c r="L126" s="23"/>
      <c r="M126" s="3"/>
      <c r="N126" s="3"/>
    </row>
    <row r="127" spans="1:14" x14ac:dyDescent="0.25">
      <c r="A127" s="3" t="s">
        <v>88</v>
      </c>
      <c r="B127" s="37" t="s">
        <v>92</v>
      </c>
      <c r="C127" s="3"/>
      <c r="D127" s="3"/>
      <c r="E127" s="3"/>
      <c r="F127" s="3"/>
      <c r="G127" s="3"/>
      <c r="H127" s="3"/>
      <c r="I127" s="3"/>
      <c r="J127" s="3"/>
      <c r="K127" s="3"/>
    </row>
    <row r="128" spans="1:14" x14ac:dyDescent="0.25">
      <c r="A128" s="3" t="s">
        <v>69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x14ac:dyDescent="0.25">
      <c r="A129" s="44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</sheetData>
  <pageMargins left="0.31496062992125984" right="0.31496062992125984" top="0" bottom="0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</dc:creator>
  <cp:lastModifiedBy>Piroska Orbanova</cp:lastModifiedBy>
  <cp:lastPrinted>2025-11-19T13:30:18Z</cp:lastPrinted>
  <dcterms:created xsi:type="dcterms:W3CDTF">2015-06-05T18:19:34Z</dcterms:created>
  <dcterms:modified xsi:type="dcterms:W3CDTF">2025-11-19T13:30:29Z</dcterms:modified>
</cp:coreProperties>
</file>