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Piroska\Desktop\Rozpočet 2024\"/>
    </mc:Choice>
  </mc:AlternateContent>
  <xr:revisionPtr revIDLastSave="0" documentId="13_ncr:1_{F9585C3F-BF62-48B5-9E8A-BB7DAE8CC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E46" i="1"/>
  <c r="G71" i="1"/>
  <c r="E71" i="1"/>
  <c r="G67" i="1"/>
  <c r="E67" i="1"/>
  <c r="E83" i="1" l="1"/>
  <c r="H42" i="1"/>
  <c r="J83" i="1" l="1"/>
  <c r="I83" i="1"/>
  <c r="H83" i="1"/>
  <c r="G83" i="1"/>
  <c r="E29" i="1"/>
  <c r="E21" i="1"/>
  <c r="E64" i="1"/>
  <c r="G64" i="1"/>
  <c r="F64" i="1"/>
  <c r="G29" i="1" l="1"/>
  <c r="I91" i="1"/>
  <c r="J17" i="1"/>
  <c r="I17" i="1"/>
  <c r="H17" i="1"/>
  <c r="J15" i="1"/>
  <c r="I15" i="1"/>
  <c r="H15" i="1"/>
  <c r="J91" i="1"/>
  <c r="H91" i="1"/>
  <c r="J71" i="1"/>
  <c r="I71" i="1"/>
  <c r="J42" i="1"/>
  <c r="I42" i="1"/>
  <c r="G42" i="1"/>
  <c r="G99" i="1"/>
  <c r="G91" i="1"/>
  <c r="G113" i="1"/>
  <c r="G21" i="1"/>
  <c r="G17" i="1"/>
  <c r="G15" i="1"/>
  <c r="E99" i="1"/>
  <c r="E91" i="1"/>
  <c r="E42" i="1"/>
  <c r="E113" i="1"/>
  <c r="E17" i="1"/>
  <c r="E15" i="1"/>
  <c r="F113" i="1"/>
  <c r="F99" i="1"/>
  <c r="F91" i="1"/>
  <c r="F83" i="1"/>
  <c r="H71" i="1"/>
  <c r="F71" i="1"/>
  <c r="F42" i="1"/>
  <c r="F17" i="1"/>
  <c r="F15" i="1"/>
  <c r="J32" i="1" l="1"/>
  <c r="I32" i="1"/>
  <c r="J103" i="1"/>
  <c r="H32" i="1"/>
  <c r="H103" i="1"/>
  <c r="G103" i="1"/>
  <c r="J76" i="1"/>
  <c r="I76" i="1"/>
  <c r="G76" i="1"/>
  <c r="I103" i="1"/>
  <c r="G32" i="1"/>
  <c r="E103" i="1"/>
  <c r="E76" i="1"/>
  <c r="E32" i="1"/>
  <c r="F32" i="1"/>
  <c r="H76" i="1"/>
  <c r="F103" i="1"/>
  <c r="F76" i="1"/>
  <c r="J105" i="1" l="1"/>
  <c r="I105" i="1"/>
  <c r="G105" i="1"/>
  <c r="H105" i="1"/>
  <c r="E105" i="1"/>
  <c r="F105" i="1"/>
</calcChain>
</file>

<file path=xl/sharedStrings.xml><?xml version="1.0" encoding="utf-8"?>
<sst xmlns="http://schemas.openxmlformats.org/spreadsheetml/2006/main" count="161" uniqueCount="94">
  <si>
    <t>Základná škola s vyučovacím jazykom maďarským - Alapiskola</t>
  </si>
  <si>
    <t>Rohovce 106 -Nagyszarva 106</t>
  </si>
  <si>
    <t>Položkovitý rozpis rozpočtu</t>
  </si>
  <si>
    <t xml:space="preserve">A. Bežné príjmy </t>
  </si>
  <si>
    <t>Rozpočtová</t>
  </si>
  <si>
    <t xml:space="preserve">Bežné príjmy </t>
  </si>
  <si>
    <t>Kód</t>
  </si>
  <si>
    <t>Schválený</t>
  </si>
  <si>
    <t>položka</t>
  </si>
  <si>
    <t>zdroja</t>
  </si>
  <si>
    <t>PRÍJMY Z PODNIKANIA A Z VLASTNÍCTVA MAJETKU</t>
  </si>
  <si>
    <t>Príjmy z prenajatých priestorov</t>
  </si>
  <si>
    <t>72G</t>
  </si>
  <si>
    <t xml:space="preserve">ADMINISTRATÍVNE A INÉ POPLATKY </t>
  </si>
  <si>
    <t>Za predaj výrobkov a služieb - réžia -  školská jedáleň</t>
  </si>
  <si>
    <t>72F</t>
  </si>
  <si>
    <t xml:space="preserve">Za predaj služieb - platby za školský sklub </t>
  </si>
  <si>
    <t>72J</t>
  </si>
  <si>
    <t>Za predaj výrobkov a služieb - stravné -  školská jedáleň</t>
  </si>
  <si>
    <t>INÉ NEDAŇOVÉ PRÍJMY</t>
  </si>
  <si>
    <t>Príjmy z dobropisov - plyn, vodné, stočné - základná škola</t>
  </si>
  <si>
    <t>131K</t>
  </si>
  <si>
    <t>Príjmy z dobropisov - elektrická energia - základná škola</t>
  </si>
  <si>
    <t>PRÍJMY CELKOM</t>
  </si>
  <si>
    <t xml:space="preserve">B.1. Bežné výdavky - prenesené kompetencie </t>
  </si>
  <si>
    <t>Bežné výdavky</t>
  </si>
  <si>
    <t>NORMATÍVNE VÝDAVKY ZO ŠR</t>
  </si>
  <si>
    <t>Mzdy, platy</t>
  </si>
  <si>
    <t>Poistné a príspevok do poisťovní</t>
  </si>
  <si>
    <t>Tovary a služby</t>
  </si>
  <si>
    <t>NENORMATÍVNE VÝDAVKY ZO ŠR</t>
  </si>
  <si>
    <t>Vzdelávacie poukazy (§4ae) - mzdy</t>
  </si>
  <si>
    <t>Vzdelávacie poukazy (§4ae) - poistné a príspevok do poisťovní</t>
  </si>
  <si>
    <t>Vzdelávacie poukazy (§4ae) - tovary a služby</t>
  </si>
  <si>
    <t>Asistent učiteľa (§4a) - mzdy</t>
  </si>
  <si>
    <t>Asistent učiteľa (§4a) - poistné a príspevok do poisťovní</t>
  </si>
  <si>
    <t>Dopravné žiakom (§4aa)</t>
  </si>
  <si>
    <t>Odchodné (§7)</t>
  </si>
  <si>
    <t>PROSTRIEDKY Z ROZPOČTU OBCE</t>
  </si>
  <si>
    <t>VÝDAVKY Z PRIJATÝCH DOBROPISOV, REFUNDÁCIÍ</t>
  </si>
  <si>
    <t>Tovary a služby (hradené z prijatých dobropisov  - vodné stočné)</t>
  </si>
  <si>
    <t>POVOLENÉ PREKROČENIE VÝDAVKOV Z VLASTNÝCH PRÍJMOV</t>
  </si>
  <si>
    <t>Tovary a služby (hradené  z príjmov prenajtých priestorov)</t>
  </si>
  <si>
    <r>
      <rPr>
        <b/>
        <sz val="9"/>
        <color theme="1"/>
        <rFont val="Calibri"/>
        <family val="2"/>
        <charset val="238"/>
        <scheme val="minor"/>
      </rPr>
      <t>PRENESENÉ KOMPETENCIE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- funkčná klasifikácia 09.1.2.1 a 09.2.1.1</t>
    </r>
  </si>
  <si>
    <t>B.2. Bežné výdavky - originálne kompetencie</t>
  </si>
  <si>
    <r>
      <t xml:space="preserve">ŠKOLSKÝ KLUB - </t>
    </r>
    <r>
      <rPr>
        <i/>
        <sz val="9"/>
        <color theme="1"/>
        <rFont val="Calibri"/>
        <family val="2"/>
        <charset val="238"/>
        <scheme val="minor"/>
      </rPr>
      <t>funkčná klasifikácia 09.5.0</t>
    </r>
  </si>
  <si>
    <t>Tovary a služby (hradené z poplatkov od rodičov)</t>
  </si>
  <si>
    <t>Tovary a služby (hradené z prijatých dobropisov)</t>
  </si>
  <si>
    <t xml:space="preserve">Mzdy, platy </t>
  </si>
  <si>
    <t>Tovary a služby (hradené z poplatkov za predaj výrobkov a služieb-režijné náklady)</t>
  </si>
  <si>
    <t>Potraviny</t>
  </si>
  <si>
    <r>
      <t xml:space="preserve">ŠKOLSKÁ JEDÁLEŇ - </t>
    </r>
    <r>
      <rPr>
        <i/>
        <sz val="9"/>
        <color theme="1"/>
        <rFont val="Calibri"/>
        <family val="2"/>
        <charset val="238"/>
        <scheme val="minor"/>
      </rPr>
      <t>funkčná klasifikácia 10.4.0</t>
    </r>
  </si>
  <si>
    <t>Potraviny - stravovanie detí MŠ</t>
  </si>
  <si>
    <t>Potraviny - stravovanie žiakov MŠ</t>
  </si>
  <si>
    <t xml:space="preserve">ORIGINÁLNE KOMPTECENCIE CELKOM </t>
  </si>
  <si>
    <r>
      <t xml:space="preserve">VÝDAVKY CELKOM </t>
    </r>
    <r>
      <rPr>
        <b/>
        <i/>
        <sz val="11"/>
        <color theme="1"/>
        <rFont val="Calibri"/>
        <family val="2"/>
        <charset val="238"/>
        <scheme val="minor"/>
      </rPr>
      <t>(prenesené + originálne kompetencie)</t>
    </r>
  </si>
  <si>
    <t xml:space="preserve">C. Finančné operácie - zapojenie zostatkov finančných prostriedkov z predchádzajúcich rokov </t>
  </si>
  <si>
    <t xml:space="preserve">Príjmové operácie </t>
  </si>
  <si>
    <t>FINANČNÉ OPERÁCIE CELKOM</t>
  </si>
  <si>
    <t>Skutočnosť</t>
  </si>
  <si>
    <t>Príjmy z dobropisov - plyn - základná škola</t>
  </si>
  <si>
    <t>Granty</t>
  </si>
  <si>
    <t>72A</t>
  </si>
  <si>
    <t>Príjmy z predaja výrobkov a služieb - réžia z predchádz. rokov</t>
  </si>
  <si>
    <t>Príjmy z predaja výrobkov a služieb - stravné z predchádz.rokov</t>
  </si>
  <si>
    <t>Škola v prírode (§4ac)</t>
  </si>
  <si>
    <t>Tovary a služby (hradené  z finančných darov)</t>
  </si>
  <si>
    <r>
      <t xml:space="preserve">ŠKOLSKÁ JEDÁLEŇ - </t>
    </r>
    <r>
      <rPr>
        <i/>
        <sz val="9"/>
        <color theme="1"/>
        <rFont val="Calibri"/>
        <family val="2"/>
        <charset val="238"/>
        <scheme val="minor"/>
      </rPr>
      <t>funkčná klasifikácia 09.6.0.2 a 09.6.0.3</t>
    </r>
  </si>
  <si>
    <t>TUZEMSKÉ BEŽNÉ GRANTY A TRANSFERY</t>
  </si>
  <si>
    <t>Očakávaná</t>
  </si>
  <si>
    <t>Iné príjmy - odmena za zostatok na účte</t>
  </si>
  <si>
    <t>Transfery v rámci verejnej správy</t>
  </si>
  <si>
    <t>11H</t>
  </si>
  <si>
    <t>Tovary a služby (hradené z odmien za zostatok na účte)</t>
  </si>
  <si>
    <t>131L</t>
  </si>
  <si>
    <t>Edukačné publikácie z Plánu obnovy a odolnosti</t>
  </si>
  <si>
    <t>1P01</t>
  </si>
  <si>
    <t>1P02</t>
  </si>
  <si>
    <t>Odstupné</t>
  </si>
  <si>
    <t>Sociálne znevýhodnené prostredie - príspevok</t>
  </si>
  <si>
    <t>rozpočet 2023</t>
  </si>
  <si>
    <t>skutočnosť 2023</t>
  </si>
  <si>
    <t>131M</t>
  </si>
  <si>
    <t>Tovary a služby (hradené z prijatých dobropisov - elektr.,mzda)</t>
  </si>
  <si>
    <t>Príjmy z dobropisov - vodné, stočné - základná škola</t>
  </si>
  <si>
    <t>Príjmy z dobropisov - mzda šoféra - základná škola</t>
  </si>
  <si>
    <t>Príjmy z dobropisov - vodné,stočné - základná škola</t>
  </si>
  <si>
    <t>Edukačné publikácie (§4ad)</t>
  </si>
  <si>
    <t>Tovary a služby (hradené z finančných darov)</t>
  </si>
  <si>
    <t>Tovary a služby (hradené z prijatých dobropisov - zemný plyn)</t>
  </si>
  <si>
    <t>Doplnkové pedagogické štúdium</t>
  </si>
  <si>
    <t>Podpora dig. transformácie vzdelávania a ochranné pom. (§4af)</t>
  </si>
  <si>
    <t>Rozpočet 2024-2026 :</t>
  </si>
  <si>
    <t>V Rohovciach, dňa 12.12.2023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</si>
</sst>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1" fillId="0" borderId="0" xfId="0" applyFont="1"/>
    <xf numFmtId="0" fontId="2" fillId="0" borderId="0" xfId="0" applyFont="1"/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9" fillId="2" borderId="7" xfId="0" applyFont="1" applyFill="1" applyBorder="1"/>
    <xf numFmtId="0" fontId="9" fillId="3" borderId="8" xfId="0" applyFont="1" applyFill="1" applyBorder="1"/>
    <xf numFmtId="0" fontId="7" fillId="3" borderId="9" xfId="0" applyFont="1" applyFill="1" applyBorder="1"/>
    <xf numFmtId="0" fontId="7" fillId="3" borderId="7" xfId="0" applyFont="1" applyFill="1" applyBorder="1"/>
    <xf numFmtId="0" fontId="7" fillId="2" borderId="8" xfId="0" applyFont="1" applyFill="1" applyBorder="1"/>
    <xf numFmtId="0" fontId="7" fillId="2" borderId="10" xfId="0" applyFont="1" applyFill="1" applyBorder="1"/>
    <xf numFmtId="0" fontId="9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4" borderId="0" xfId="0" applyFont="1" applyFill="1"/>
    <xf numFmtId="0" fontId="2" fillId="3" borderId="7" xfId="0" applyFont="1" applyFill="1" applyBorder="1"/>
    <xf numFmtId="0" fontId="13" fillId="0" borderId="0" xfId="0" applyFont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11" xfId="0" applyFont="1" applyFill="1" applyBorder="1"/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4" fillId="0" borderId="0" xfId="0" applyFont="1"/>
    <xf numFmtId="0" fontId="10" fillId="4" borderId="7" xfId="0" applyFont="1" applyFill="1" applyBorder="1"/>
    <xf numFmtId="0" fontId="10" fillId="0" borderId="9" xfId="0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7" xfId="0" applyFont="1" applyFill="1" applyBorder="1"/>
    <xf numFmtId="2" fontId="9" fillId="0" borderId="7" xfId="0" applyNumberFormat="1" applyFont="1" applyBorder="1" applyAlignment="1">
      <alignment horizontal="right"/>
    </xf>
    <xf numFmtId="2" fontId="10" fillId="0" borderId="7" xfId="0" applyNumberFormat="1" applyFont="1" applyBorder="1" applyAlignment="1">
      <alignment horizontal="right"/>
    </xf>
    <xf numFmtId="2" fontId="4" fillId="3" borderId="7" xfId="0" applyNumberFormat="1" applyFont="1" applyFill="1" applyBorder="1" applyAlignment="1">
      <alignment horizontal="right"/>
    </xf>
    <xf numFmtId="2" fontId="7" fillId="2" borderId="9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2" fontId="2" fillId="3" borderId="7" xfId="0" applyNumberFormat="1" applyFont="1" applyFill="1" applyBorder="1" applyAlignment="1">
      <alignment horizontal="right"/>
    </xf>
    <xf numFmtId="2" fontId="7" fillId="2" borderId="11" xfId="0" applyNumberFormat="1" applyFont="1" applyFill="1" applyBorder="1" applyAlignment="1">
      <alignment horizontal="right"/>
    </xf>
    <xf numFmtId="2" fontId="7" fillId="2" borderId="7" xfId="0" applyNumberFormat="1" applyFont="1" applyFill="1" applyBorder="1" applyAlignment="1">
      <alignment horizontal="right"/>
    </xf>
    <xf numFmtId="2" fontId="9" fillId="4" borderId="7" xfId="0" applyNumberFormat="1" applyFont="1" applyFill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7" fillId="3" borderId="9" xfId="0" applyNumberFormat="1" applyFont="1" applyFill="1" applyBorder="1" applyAlignment="1">
      <alignment horizontal="right"/>
    </xf>
    <xf numFmtId="0" fontId="15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/>
    <xf numFmtId="2" fontId="10" fillId="0" borderId="7" xfId="0" applyNumberFormat="1" applyFont="1" applyBorder="1"/>
    <xf numFmtId="2" fontId="7" fillId="2" borderId="7" xfId="0" applyNumberFormat="1" applyFont="1" applyFill="1" applyBorder="1"/>
    <xf numFmtId="2" fontId="7" fillId="3" borderId="7" xfId="0" applyNumberFormat="1" applyFont="1" applyFill="1" applyBorder="1"/>
    <xf numFmtId="2" fontId="10" fillId="4" borderId="7" xfId="0" applyNumberFormat="1" applyFont="1" applyFill="1" applyBorder="1"/>
    <xf numFmtId="2" fontId="9" fillId="4" borderId="7" xfId="0" applyNumberFormat="1" applyFont="1" applyFill="1" applyBorder="1"/>
    <xf numFmtId="2" fontId="4" fillId="3" borderId="7" xfId="0" applyNumberFormat="1" applyFont="1" applyFill="1" applyBorder="1"/>
    <xf numFmtId="2" fontId="9" fillId="0" borderId="7" xfId="0" applyNumberFormat="1" applyFont="1" applyBorder="1"/>
    <xf numFmtId="0" fontId="9" fillId="4" borderId="0" xfId="0" applyFont="1" applyFill="1"/>
    <xf numFmtId="2" fontId="7" fillId="4" borderId="0" xfId="0" applyNumberFormat="1" applyFont="1" applyFill="1" applyAlignment="1">
      <alignment horizontal="right"/>
    </xf>
    <xf numFmtId="2" fontId="7" fillId="4" borderId="0" xfId="0" applyNumberFormat="1" applyFont="1" applyFill="1"/>
    <xf numFmtId="0" fontId="6" fillId="4" borderId="0" xfId="0" applyFont="1" applyFill="1"/>
    <xf numFmtId="2" fontId="2" fillId="3" borderId="7" xfId="0" applyNumberFormat="1" applyFont="1" applyFill="1" applyBorder="1"/>
    <xf numFmtId="2" fontId="9" fillId="0" borderId="0" xfId="0" applyNumberFormat="1" applyFont="1" applyAlignment="1">
      <alignment horizontal="right"/>
    </xf>
    <xf numFmtId="2" fontId="7" fillId="3" borderId="7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5" fillId="0" borderId="3" xfId="0" applyFont="1" applyBorder="1"/>
    <xf numFmtId="0" fontId="0" fillId="0" borderId="3" xfId="0" applyBorder="1"/>
    <xf numFmtId="0" fontId="4" fillId="0" borderId="0" xfId="0" applyFont="1" applyAlignment="1"/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"/>
  <sheetViews>
    <sheetView tabSelected="1" workbookViewId="0">
      <selection activeCell="B117" sqref="B117"/>
    </sheetView>
  </sheetViews>
  <sheetFormatPr defaultRowHeight="15" x14ac:dyDescent="0.25"/>
  <cols>
    <col min="1" max="1" width="11.85546875" customWidth="1"/>
    <col min="2" max="2" width="44.7109375" customWidth="1"/>
    <col min="4" max="4" width="10.7109375" customWidth="1"/>
    <col min="5" max="5" width="9.5703125" bestFit="1" customWidth="1"/>
    <col min="6" max="7" width="13.5703125" customWidth="1"/>
    <col min="10" max="10" width="9.28515625" bestFit="1" customWidth="1"/>
    <col min="14" max="14" width="11" customWidth="1"/>
  </cols>
  <sheetData>
    <row r="1" spans="1:16" ht="15.75" x14ac:dyDescent="0.25">
      <c r="A1" s="1" t="s">
        <v>0</v>
      </c>
      <c r="B1" s="1"/>
      <c r="C1" s="1"/>
      <c r="D1" s="1"/>
      <c r="E1" s="1"/>
    </row>
    <row r="2" spans="1:16" ht="15.75" x14ac:dyDescent="0.25">
      <c r="A2" s="1" t="s">
        <v>1</v>
      </c>
      <c r="B2" s="1"/>
      <c r="C2" s="1"/>
      <c r="D2" s="1"/>
      <c r="E2" s="1"/>
    </row>
    <row r="5" spans="1:16" ht="15.75" x14ac:dyDescent="0.25">
      <c r="A5" s="92" t="s">
        <v>92</v>
      </c>
      <c r="B5" s="93"/>
    </row>
    <row r="8" spans="1:16" ht="15.75" x14ac:dyDescent="0.25">
      <c r="A8" s="2"/>
      <c r="B8" s="2"/>
    </row>
    <row r="9" spans="1:16" ht="15.75" x14ac:dyDescent="0.25">
      <c r="A9" s="2" t="s">
        <v>2</v>
      </c>
      <c r="B9" s="2"/>
      <c r="F9" s="4"/>
      <c r="G9" s="4"/>
    </row>
    <row r="11" spans="1:16" x14ac:dyDescent="0.25">
      <c r="A11" s="5" t="s">
        <v>3</v>
      </c>
      <c r="B11" s="5"/>
    </row>
    <row r="13" spans="1:16" x14ac:dyDescent="0.25">
      <c r="A13" s="6" t="s">
        <v>4</v>
      </c>
      <c r="B13" s="7" t="s">
        <v>5</v>
      </c>
      <c r="C13" s="8" t="s">
        <v>6</v>
      </c>
      <c r="D13" s="7" t="s">
        <v>59</v>
      </c>
      <c r="E13" s="7" t="s">
        <v>59</v>
      </c>
      <c r="F13" s="7" t="s">
        <v>7</v>
      </c>
      <c r="G13" s="6" t="s">
        <v>69</v>
      </c>
      <c r="H13" s="42"/>
      <c r="I13" s="43"/>
      <c r="J13" s="45"/>
      <c r="N13" s="9"/>
      <c r="O13" s="9"/>
      <c r="P13" s="9"/>
    </row>
    <row r="14" spans="1:16" x14ac:dyDescent="0.25">
      <c r="A14" s="10" t="s">
        <v>8</v>
      </c>
      <c r="B14" s="11"/>
      <c r="C14" s="12" t="s">
        <v>9</v>
      </c>
      <c r="D14" s="11">
        <v>2021</v>
      </c>
      <c r="E14" s="11">
        <v>2022</v>
      </c>
      <c r="F14" s="11" t="s">
        <v>80</v>
      </c>
      <c r="G14" s="11" t="s">
        <v>81</v>
      </c>
      <c r="H14" s="44">
        <v>2024</v>
      </c>
      <c r="I14" s="44">
        <v>2025</v>
      </c>
      <c r="J14" s="44">
        <v>2026</v>
      </c>
      <c r="N14" s="13"/>
      <c r="O14" s="13"/>
      <c r="P14" s="13"/>
    </row>
    <row r="15" spans="1:16" x14ac:dyDescent="0.25">
      <c r="A15" s="14">
        <v>210</v>
      </c>
      <c r="B15" s="14" t="s">
        <v>10</v>
      </c>
      <c r="C15" s="15"/>
      <c r="D15" s="64">
        <v>814</v>
      </c>
      <c r="E15" s="64">
        <f>E16</f>
        <v>2022</v>
      </c>
      <c r="F15" s="14">
        <f t="shared" ref="F15:J15" si="0">(F16)</f>
        <v>3000</v>
      </c>
      <c r="G15" s="75">
        <f t="shared" si="0"/>
        <v>3000</v>
      </c>
      <c r="H15" s="14">
        <f t="shared" si="0"/>
        <v>3000</v>
      </c>
      <c r="I15" s="14">
        <f t="shared" si="0"/>
        <v>3000</v>
      </c>
      <c r="J15" s="14">
        <f t="shared" si="0"/>
        <v>3000</v>
      </c>
      <c r="N15" s="13"/>
      <c r="O15" s="13"/>
      <c r="P15" s="13"/>
    </row>
    <row r="16" spans="1:16" x14ac:dyDescent="0.25">
      <c r="A16" s="16">
        <v>212003</v>
      </c>
      <c r="B16" s="16" t="s">
        <v>11</v>
      </c>
      <c r="C16" s="17" t="s">
        <v>12</v>
      </c>
      <c r="D16" s="56">
        <v>814</v>
      </c>
      <c r="E16" s="56">
        <v>2022</v>
      </c>
      <c r="F16" s="16">
        <v>3000</v>
      </c>
      <c r="G16" s="74">
        <v>3000</v>
      </c>
      <c r="H16" s="16">
        <v>3000</v>
      </c>
      <c r="I16" s="16">
        <v>3000</v>
      </c>
      <c r="J16" s="16">
        <v>3000</v>
      </c>
      <c r="N16" s="13"/>
      <c r="O16" s="13"/>
      <c r="P16" s="13"/>
    </row>
    <row r="17" spans="1:16" x14ac:dyDescent="0.25">
      <c r="A17" s="14">
        <v>220</v>
      </c>
      <c r="B17" s="14" t="s">
        <v>13</v>
      </c>
      <c r="C17" s="15"/>
      <c r="D17" s="64">
        <v>21636.55</v>
      </c>
      <c r="E17" s="64">
        <f t="shared" ref="E17:J17" si="1">(E18+E19+E20)</f>
        <v>34027.279999999999</v>
      </c>
      <c r="F17" s="14">
        <f t="shared" si="1"/>
        <v>34920</v>
      </c>
      <c r="G17" s="75">
        <f t="shared" si="1"/>
        <v>38110</v>
      </c>
      <c r="H17" s="14">
        <f t="shared" si="1"/>
        <v>39100</v>
      </c>
      <c r="I17" s="14">
        <f t="shared" si="1"/>
        <v>39100</v>
      </c>
      <c r="J17" s="14">
        <f t="shared" si="1"/>
        <v>39100</v>
      </c>
      <c r="N17" s="13"/>
      <c r="O17" s="13"/>
      <c r="P17" s="13"/>
    </row>
    <row r="18" spans="1:16" x14ac:dyDescent="0.25">
      <c r="A18" s="16">
        <v>223001</v>
      </c>
      <c r="B18" s="16" t="s">
        <v>14</v>
      </c>
      <c r="C18" s="17" t="s">
        <v>15</v>
      </c>
      <c r="D18" s="56">
        <v>4679.8</v>
      </c>
      <c r="E18" s="56">
        <v>7102.1</v>
      </c>
      <c r="F18" s="16">
        <v>7400</v>
      </c>
      <c r="G18" s="74">
        <v>9726</v>
      </c>
      <c r="H18" s="16">
        <v>10200</v>
      </c>
      <c r="I18" s="16">
        <v>10200</v>
      </c>
      <c r="J18" s="16">
        <v>10200</v>
      </c>
      <c r="N18" s="9"/>
      <c r="O18" s="9"/>
      <c r="P18" s="13"/>
    </row>
    <row r="19" spans="1:16" x14ac:dyDescent="0.25">
      <c r="A19" s="16">
        <v>223002</v>
      </c>
      <c r="B19" s="16" t="s">
        <v>16</v>
      </c>
      <c r="C19" s="17" t="s">
        <v>17</v>
      </c>
      <c r="D19" s="56">
        <v>1540</v>
      </c>
      <c r="E19" s="56">
        <v>2310</v>
      </c>
      <c r="F19" s="16">
        <v>2520</v>
      </c>
      <c r="G19" s="74">
        <v>3384</v>
      </c>
      <c r="H19" s="16">
        <v>3900</v>
      </c>
      <c r="I19" s="16">
        <v>3900</v>
      </c>
      <c r="J19" s="16">
        <v>3900</v>
      </c>
      <c r="N19" s="13"/>
      <c r="O19" s="13"/>
      <c r="P19" s="13"/>
    </row>
    <row r="20" spans="1:16" x14ac:dyDescent="0.25">
      <c r="A20" s="16">
        <v>223003</v>
      </c>
      <c r="B20" s="16" t="s">
        <v>18</v>
      </c>
      <c r="C20" s="17" t="s">
        <v>15</v>
      </c>
      <c r="D20" s="56">
        <v>15416.75</v>
      </c>
      <c r="E20" s="56">
        <v>24615.18</v>
      </c>
      <c r="F20" s="16">
        <v>25000</v>
      </c>
      <c r="G20" s="77">
        <v>25000</v>
      </c>
      <c r="H20" s="50">
        <v>25000</v>
      </c>
      <c r="I20" s="50">
        <v>25000</v>
      </c>
      <c r="J20" s="50">
        <v>25000</v>
      </c>
      <c r="N20" s="13"/>
      <c r="O20" s="13"/>
      <c r="P20" s="13"/>
    </row>
    <row r="21" spans="1:16" x14ac:dyDescent="0.25">
      <c r="A21" s="14">
        <v>290</v>
      </c>
      <c r="B21" s="14" t="s">
        <v>19</v>
      </c>
      <c r="C21" s="15"/>
      <c r="D21" s="64">
        <v>3047.4</v>
      </c>
      <c r="E21" s="64">
        <f>(E22+E23+E24+E25+E26+E27+E28)</f>
        <v>1355.2199999999998</v>
      </c>
      <c r="F21" s="14"/>
      <c r="G21" s="75">
        <f>(G22+G23+G24+G25+G26+G27+G28)</f>
        <v>802.45</v>
      </c>
      <c r="H21" s="14"/>
      <c r="I21" s="14"/>
      <c r="J21" s="14"/>
      <c r="N21" s="13"/>
      <c r="O21" s="13"/>
      <c r="P21" s="18"/>
    </row>
    <row r="22" spans="1:16" x14ac:dyDescent="0.25">
      <c r="A22" s="16">
        <v>292012</v>
      </c>
      <c r="B22" s="16" t="s">
        <v>85</v>
      </c>
      <c r="C22" s="17" t="s">
        <v>17</v>
      </c>
      <c r="D22" s="56">
        <v>368.5</v>
      </c>
      <c r="E22" s="56"/>
      <c r="F22" s="16"/>
      <c r="G22" s="74">
        <v>240</v>
      </c>
      <c r="H22" s="16"/>
      <c r="I22" s="16"/>
      <c r="J22" s="16"/>
      <c r="N22" s="13"/>
      <c r="O22" s="13"/>
      <c r="P22" s="18"/>
    </row>
    <row r="23" spans="1:16" x14ac:dyDescent="0.25">
      <c r="A23" s="16">
        <v>292012</v>
      </c>
      <c r="B23" s="16" t="s">
        <v>84</v>
      </c>
      <c r="C23" s="17" t="s">
        <v>17</v>
      </c>
      <c r="D23" s="56">
        <v>739.12</v>
      </c>
      <c r="E23" s="56"/>
      <c r="F23" s="16"/>
      <c r="G23" s="74"/>
      <c r="H23" s="16"/>
      <c r="I23" s="16"/>
      <c r="J23" s="16"/>
      <c r="N23" s="13"/>
      <c r="O23" s="13"/>
      <c r="P23" s="13"/>
    </row>
    <row r="24" spans="1:16" x14ac:dyDescent="0.25">
      <c r="A24" s="16">
        <v>292012</v>
      </c>
      <c r="B24" s="16" t="s">
        <v>22</v>
      </c>
      <c r="C24" s="17" t="s">
        <v>17</v>
      </c>
      <c r="D24" s="56">
        <v>50.9</v>
      </c>
      <c r="E24" s="56">
        <v>29.07</v>
      </c>
      <c r="F24" s="16"/>
      <c r="G24" s="74">
        <v>28.85</v>
      </c>
      <c r="H24" s="16"/>
      <c r="I24" s="16"/>
      <c r="J24" s="16"/>
      <c r="N24" s="13"/>
      <c r="O24" s="13"/>
      <c r="P24" s="13"/>
    </row>
    <row r="25" spans="1:16" x14ac:dyDescent="0.25">
      <c r="A25" s="16">
        <v>292012</v>
      </c>
      <c r="B25" s="16" t="s">
        <v>60</v>
      </c>
      <c r="C25" s="17" t="s">
        <v>17</v>
      </c>
      <c r="D25" s="56"/>
      <c r="E25" s="56">
        <v>1277.8499999999999</v>
      </c>
      <c r="F25" s="16"/>
      <c r="G25" s="74"/>
      <c r="H25" s="16"/>
      <c r="I25" s="16"/>
      <c r="J25" s="16"/>
      <c r="N25" s="13"/>
      <c r="O25" s="13"/>
      <c r="P25" s="13"/>
    </row>
    <row r="26" spans="1:16" x14ac:dyDescent="0.25">
      <c r="A26" s="16">
        <v>292012</v>
      </c>
      <c r="B26" s="16" t="s">
        <v>86</v>
      </c>
      <c r="C26" s="17" t="s">
        <v>82</v>
      </c>
      <c r="D26" s="56"/>
      <c r="E26" s="56"/>
      <c r="F26" s="16"/>
      <c r="G26" s="74">
        <v>533.6</v>
      </c>
      <c r="H26" s="16"/>
      <c r="I26" s="16"/>
      <c r="J26" s="16"/>
      <c r="N26" s="13"/>
      <c r="O26" s="13"/>
      <c r="P26" s="13"/>
    </row>
    <row r="27" spans="1:16" x14ac:dyDescent="0.25">
      <c r="A27" s="16">
        <v>292012</v>
      </c>
      <c r="B27" s="16" t="s">
        <v>20</v>
      </c>
      <c r="C27" s="17" t="s">
        <v>21</v>
      </c>
      <c r="D27" s="56">
        <v>1840.58</v>
      </c>
      <c r="E27" s="56"/>
      <c r="F27" s="16"/>
      <c r="G27" s="74"/>
      <c r="H27" s="16"/>
      <c r="I27" s="16"/>
      <c r="J27" s="16"/>
    </row>
    <row r="28" spans="1:16" x14ac:dyDescent="0.25">
      <c r="A28" s="19">
        <v>292027</v>
      </c>
      <c r="B28" s="19" t="s">
        <v>70</v>
      </c>
      <c r="C28" s="17" t="s">
        <v>17</v>
      </c>
      <c r="D28" s="56">
        <v>48.3</v>
      </c>
      <c r="E28" s="56">
        <v>48.3</v>
      </c>
      <c r="F28" s="16"/>
      <c r="G28" s="74"/>
      <c r="H28" s="16"/>
      <c r="I28" s="16"/>
      <c r="J28" s="16"/>
    </row>
    <row r="29" spans="1:16" x14ac:dyDescent="0.25">
      <c r="A29" s="35">
        <v>310</v>
      </c>
      <c r="B29" s="46" t="s">
        <v>68</v>
      </c>
      <c r="C29" s="15"/>
      <c r="D29" s="64">
        <v>1182.46</v>
      </c>
      <c r="E29" s="64">
        <f>(E30+E31)</f>
        <v>490</v>
      </c>
      <c r="F29" s="14"/>
      <c r="G29" s="75">
        <f>(G30+G31)</f>
        <v>0</v>
      </c>
      <c r="H29" s="14"/>
      <c r="I29" s="14"/>
      <c r="J29" s="14"/>
    </row>
    <row r="30" spans="1:16" x14ac:dyDescent="0.25">
      <c r="A30" s="54">
        <v>312011</v>
      </c>
      <c r="B30" s="54" t="s">
        <v>71</v>
      </c>
      <c r="C30" s="53" t="s">
        <v>72</v>
      </c>
      <c r="D30" s="65">
        <v>1000</v>
      </c>
      <c r="E30" s="65"/>
      <c r="F30" s="54"/>
      <c r="G30" s="78"/>
      <c r="H30" s="54"/>
      <c r="I30" s="54"/>
      <c r="J30" s="54"/>
    </row>
    <row r="31" spans="1:16" x14ac:dyDescent="0.25">
      <c r="A31" s="16">
        <v>311</v>
      </c>
      <c r="B31" s="16" t="s">
        <v>61</v>
      </c>
      <c r="C31" s="17" t="s">
        <v>62</v>
      </c>
      <c r="D31" s="56">
        <v>182.46</v>
      </c>
      <c r="E31" s="56">
        <v>490</v>
      </c>
      <c r="F31" s="16"/>
      <c r="G31" s="74"/>
      <c r="H31" s="16"/>
      <c r="I31" s="16"/>
      <c r="J31" s="16"/>
    </row>
    <row r="32" spans="1:16" ht="15.75" x14ac:dyDescent="0.25">
      <c r="A32" s="20" t="s">
        <v>23</v>
      </c>
      <c r="B32" s="21"/>
      <c r="C32" s="22"/>
      <c r="D32" s="57">
        <v>26680.41</v>
      </c>
      <c r="E32" s="57">
        <f>(E15+E17+E21+E29)</f>
        <v>37894.5</v>
      </c>
      <c r="F32" s="23">
        <f>(F15+F17+F21)</f>
        <v>37920</v>
      </c>
      <c r="G32" s="79">
        <f>(G15+G17+G21+G29)</f>
        <v>41912.449999999997</v>
      </c>
      <c r="H32" s="23">
        <f>(H15+H17+H21+H29)</f>
        <v>42100</v>
      </c>
      <c r="I32" s="23">
        <f>(I15+I17+I21+I29)</f>
        <v>42100</v>
      </c>
      <c r="J32" s="23">
        <f>(J15+J17+J21+J29)</f>
        <v>42100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6" x14ac:dyDescent="0.25">
      <c r="A39" s="5" t="s">
        <v>24</v>
      </c>
      <c r="B39" s="5"/>
    </row>
    <row r="40" spans="1:16" x14ac:dyDescent="0.25">
      <c r="A40" s="6" t="s">
        <v>4</v>
      </c>
      <c r="B40" s="7" t="s">
        <v>25</v>
      </c>
      <c r="C40" s="7" t="s">
        <v>6</v>
      </c>
      <c r="D40" s="7" t="s">
        <v>59</v>
      </c>
      <c r="E40" s="7" t="s">
        <v>59</v>
      </c>
      <c r="F40" s="7" t="s">
        <v>7</v>
      </c>
      <c r="G40" s="6" t="s">
        <v>69</v>
      </c>
      <c r="H40" s="42"/>
      <c r="I40" s="43"/>
      <c r="J40" s="45"/>
      <c r="N40" s="25"/>
      <c r="O40" s="25"/>
      <c r="P40" s="25"/>
    </row>
    <row r="41" spans="1:16" x14ac:dyDescent="0.25">
      <c r="A41" s="10" t="s">
        <v>8</v>
      </c>
      <c r="B41" s="11"/>
      <c r="C41" s="11" t="s">
        <v>9</v>
      </c>
      <c r="D41" s="11">
        <v>2021</v>
      </c>
      <c r="E41" s="11">
        <v>2022</v>
      </c>
      <c r="F41" s="11" t="s">
        <v>80</v>
      </c>
      <c r="G41" s="11" t="s">
        <v>81</v>
      </c>
      <c r="H41" s="44">
        <v>2024</v>
      </c>
      <c r="I41" s="44">
        <v>2025</v>
      </c>
      <c r="J41" s="44">
        <v>2026</v>
      </c>
      <c r="M41" s="49"/>
    </row>
    <row r="42" spans="1:16" x14ac:dyDescent="0.25">
      <c r="A42" s="14"/>
      <c r="B42" s="14" t="s">
        <v>26</v>
      </c>
      <c r="C42" s="14"/>
      <c r="D42" s="64">
        <v>319195</v>
      </c>
      <c r="E42" s="64">
        <f t="shared" ref="E42:J42" si="2">(E43+E44+E45)</f>
        <v>334811.38</v>
      </c>
      <c r="F42" s="14">
        <f t="shared" si="2"/>
        <v>355322</v>
      </c>
      <c r="G42" s="75">
        <f t="shared" si="2"/>
        <v>424967</v>
      </c>
      <c r="H42" s="14">
        <f t="shared" si="2"/>
        <v>399432</v>
      </c>
      <c r="I42" s="14">
        <f t="shared" si="2"/>
        <v>419483</v>
      </c>
      <c r="J42" s="14">
        <f t="shared" si="2"/>
        <v>440332</v>
      </c>
    </row>
    <row r="43" spans="1:16" x14ac:dyDescent="0.25">
      <c r="A43" s="16">
        <v>610</v>
      </c>
      <c r="B43" s="16" t="s">
        <v>27</v>
      </c>
      <c r="C43" s="17">
        <v>111</v>
      </c>
      <c r="D43" s="56">
        <v>213137</v>
      </c>
      <c r="E43" s="56">
        <v>228738</v>
      </c>
      <c r="F43" s="16">
        <v>240846</v>
      </c>
      <c r="G43" s="74">
        <v>251048</v>
      </c>
      <c r="H43" s="16">
        <v>268870</v>
      </c>
      <c r="I43" s="16">
        <v>282314</v>
      </c>
      <c r="J43" s="16">
        <v>296430</v>
      </c>
      <c r="M43" s="49"/>
    </row>
    <row r="44" spans="1:16" x14ac:dyDescent="0.25">
      <c r="A44" s="16">
        <v>620</v>
      </c>
      <c r="B44" s="16" t="s">
        <v>28</v>
      </c>
      <c r="C44" s="17">
        <v>111</v>
      </c>
      <c r="D44" s="56">
        <v>73641</v>
      </c>
      <c r="E44" s="56">
        <v>77096</v>
      </c>
      <c r="F44" s="16">
        <v>84176</v>
      </c>
      <c r="G44" s="74">
        <v>89966</v>
      </c>
      <c r="H44" s="16">
        <v>93969</v>
      </c>
      <c r="I44" s="16">
        <v>98669</v>
      </c>
      <c r="J44" s="16">
        <v>103602</v>
      </c>
    </row>
    <row r="45" spans="1:16" x14ac:dyDescent="0.25">
      <c r="A45" s="16">
        <v>630</v>
      </c>
      <c r="B45" s="16" t="s">
        <v>29</v>
      </c>
      <c r="C45" s="17">
        <v>111</v>
      </c>
      <c r="D45" s="56">
        <v>32417</v>
      </c>
      <c r="E45" s="56">
        <v>28977.38</v>
      </c>
      <c r="F45" s="16">
        <v>30300</v>
      </c>
      <c r="G45" s="74">
        <v>83953</v>
      </c>
      <c r="H45" s="16">
        <v>36593</v>
      </c>
      <c r="I45" s="16">
        <v>38500</v>
      </c>
      <c r="J45" s="16">
        <v>40300</v>
      </c>
    </row>
    <row r="46" spans="1:16" x14ac:dyDescent="0.25">
      <c r="A46" s="14"/>
      <c r="B46" s="14" t="s">
        <v>30</v>
      </c>
      <c r="C46" s="15"/>
      <c r="D46" s="64">
        <v>20312.04</v>
      </c>
      <c r="E46" s="64">
        <f>(E47+E48+E49+E50+E51+E52+E53+E54+E55+E56+E57+E58+E60+E62+E63)</f>
        <v>21260.859999999997</v>
      </c>
      <c r="F46" s="14"/>
      <c r="G46" s="75">
        <f>(G47+G48+G49+G50+G51+G52+G53+G54+G55+G56+G57+G58+G59+G60+G62+G63)</f>
        <v>34004.720000000001</v>
      </c>
      <c r="H46" s="14"/>
      <c r="I46" s="14"/>
      <c r="J46" s="14"/>
    </row>
    <row r="47" spans="1:16" x14ac:dyDescent="0.25">
      <c r="A47" s="27">
        <v>610</v>
      </c>
      <c r="B47" s="16" t="s">
        <v>31</v>
      </c>
      <c r="C47" s="17">
        <v>111</v>
      </c>
      <c r="D47" s="56">
        <v>234</v>
      </c>
      <c r="E47" s="56">
        <v>396</v>
      </c>
      <c r="F47" s="16"/>
      <c r="G47" s="74">
        <v>1459</v>
      </c>
      <c r="H47" s="16"/>
      <c r="I47" s="16"/>
      <c r="J47" s="16"/>
    </row>
    <row r="48" spans="1:16" x14ac:dyDescent="0.25">
      <c r="A48" s="27">
        <v>620</v>
      </c>
      <c r="B48" s="16" t="s">
        <v>32</v>
      </c>
      <c r="C48" s="17">
        <v>111</v>
      </c>
      <c r="D48" s="56">
        <v>144.58000000000001</v>
      </c>
      <c r="E48" s="56">
        <v>89.31</v>
      </c>
      <c r="F48" s="16"/>
      <c r="G48" s="74">
        <v>504</v>
      </c>
      <c r="H48" s="16"/>
      <c r="I48" s="16"/>
      <c r="J48" s="16"/>
    </row>
    <row r="49" spans="1:16" x14ac:dyDescent="0.25">
      <c r="A49" s="27">
        <v>630</v>
      </c>
      <c r="B49" s="16" t="s">
        <v>33</v>
      </c>
      <c r="C49" s="17">
        <v>111</v>
      </c>
      <c r="D49" s="56">
        <v>543.41999999999996</v>
      </c>
      <c r="E49" s="56">
        <v>986.69</v>
      </c>
      <c r="F49" s="16"/>
      <c r="G49" s="74">
        <v>1128</v>
      </c>
      <c r="H49" s="16"/>
      <c r="I49" s="16"/>
      <c r="J49" s="16"/>
    </row>
    <row r="50" spans="1:16" x14ac:dyDescent="0.25">
      <c r="A50" s="27">
        <v>610</v>
      </c>
      <c r="B50" s="16" t="s">
        <v>34</v>
      </c>
      <c r="C50" s="17">
        <v>111</v>
      </c>
      <c r="D50" s="56">
        <v>9035</v>
      </c>
      <c r="E50" s="56">
        <v>9184.14</v>
      </c>
      <c r="F50" s="16"/>
      <c r="G50" s="74">
        <v>10653</v>
      </c>
      <c r="H50" s="16"/>
      <c r="I50" s="16"/>
      <c r="J50" s="16"/>
    </row>
    <row r="51" spans="1:16" x14ac:dyDescent="0.25">
      <c r="A51" s="27">
        <v>620</v>
      </c>
      <c r="B51" s="16" t="s">
        <v>35</v>
      </c>
      <c r="C51" s="17">
        <v>111</v>
      </c>
      <c r="D51" s="56">
        <v>3157</v>
      </c>
      <c r="E51" s="56">
        <v>3193.86</v>
      </c>
      <c r="F51" s="16"/>
      <c r="G51" s="74">
        <v>3723</v>
      </c>
      <c r="H51" s="16"/>
      <c r="I51" s="16"/>
      <c r="J51" s="16"/>
    </row>
    <row r="52" spans="1:16" x14ac:dyDescent="0.25">
      <c r="A52" s="27">
        <v>630</v>
      </c>
      <c r="B52" s="16" t="s">
        <v>87</v>
      </c>
      <c r="C52" s="17">
        <v>111</v>
      </c>
      <c r="D52" s="56">
        <v>2423</v>
      </c>
      <c r="E52" s="56">
        <v>2605.62</v>
      </c>
      <c r="F52" s="16"/>
      <c r="G52" s="74">
        <v>3549</v>
      </c>
      <c r="H52" s="16"/>
      <c r="I52" s="16"/>
      <c r="J52" s="16"/>
    </row>
    <row r="53" spans="1:16" x14ac:dyDescent="0.25">
      <c r="A53" s="27">
        <v>630</v>
      </c>
      <c r="B53" s="16" t="s">
        <v>75</v>
      </c>
      <c r="C53" s="17" t="s">
        <v>76</v>
      </c>
      <c r="D53" s="56"/>
      <c r="E53" s="56">
        <v>1594.53</v>
      </c>
      <c r="F53" s="16"/>
      <c r="G53" s="74"/>
      <c r="H53" s="16"/>
      <c r="I53" s="16"/>
      <c r="J53" s="16"/>
    </row>
    <row r="54" spans="1:16" x14ac:dyDescent="0.25">
      <c r="A54" s="27">
        <v>630</v>
      </c>
      <c r="B54" s="16" t="s">
        <v>75</v>
      </c>
      <c r="C54" s="17" t="s">
        <v>77</v>
      </c>
      <c r="D54" s="56"/>
      <c r="E54" s="56">
        <v>159.47</v>
      </c>
      <c r="F54" s="16"/>
      <c r="G54" s="74"/>
      <c r="H54" s="16"/>
      <c r="I54" s="16"/>
      <c r="J54" s="16"/>
    </row>
    <row r="55" spans="1:16" x14ac:dyDescent="0.25">
      <c r="A55" s="27">
        <v>630</v>
      </c>
      <c r="B55" s="16" t="s">
        <v>91</v>
      </c>
      <c r="C55" s="17">
        <v>111</v>
      </c>
      <c r="D55" s="56">
        <v>1720</v>
      </c>
      <c r="E55" s="56"/>
      <c r="F55" s="16"/>
      <c r="G55" s="74">
        <v>940</v>
      </c>
      <c r="H55" s="16"/>
      <c r="I55" s="16"/>
      <c r="J55" s="16"/>
    </row>
    <row r="56" spans="1:16" x14ac:dyDescent="0.25">
      <c r="A56" s="27">
        <v>630</v>
      </c>
      <c r="B56" s="16" t="s">
        <v>79</v>
      </c>
      <c r="C56" s="17">
        <v>111</v>
      </c>
      <c r="D56" s="56"/>
      <c r="E56" s="56">
        <v>200</v>
      </c>
      <c r="F56" s="16"/>
      <c r="G56" s="74">
        <v>600</v>
      </c>
      <c r="H56" s="16"/>
      <c r="I56" s="16"/>
      <c r="J56" s="16"/>
    </row>
    <row r="57" spans="1:16" x14ac:dyDescent="0.25">
      <c r="A57" s="27">
        <v>630</v>
      </c>
      <c r="B57" s="16" t="s">
        <v>65</v>
      </c>
      <c r="C57" s="17">
        <v>111</v>
      </c>
      <c r="D57" s="56"/>
      <c r="E57" s="56">
        <v>1500</v>
      </c>
      <c r="F57" s="16"/>
      <c r="G57" s="74"/>
      <c r="H57" s="16"/>
      <c r="I57" s="16"/>
      <c r="J57" s="16"/>
    </row>
    <row r="58" spans="1:16" x14ac:dyDescent="0.25">
      <c r="A58" s="27">
        <v>640</v>
      </c>
      <c r="B58" s="16" t="s">
        <v>36</v>
      </c>
      <c r="C58" s="17" t="s">
        <v>74</v>
      </c>
      <c r="D58" s="56"/>
      <c r="E58" s="56">
        <v>155.96</v>
      </c>
      <c r="F58" s="16"/>
      <c r="G58" s="74"/>
      <c r="H58" s="16"/>
      <c r="I58" s="16"/>
      <c r="J58" s="16"/>
    </row>
    <row r="59" spans="1:16" x14ac:dyDescent="0.25">
      <c r="A59" s="27">
        <v>640</v>
      </c>
      <c r="B59" s="16" t="s">
        <v>36</v>
      </c>
      <c r="C59" s="17" t="s">
        <v>82</v>
      </c>
      <c r="D59" s="56"/>
      <c r="E59" s="56"/>
      <c r="F59" s="16"/>
      <c r="G59" s="74">
        <v>104.72</v>
      </c>
      <c r="H59" s="16"/>
      <c r="I59" s="16"/>
      <c r="J59" s="16"/>
    </row>
    <row r="60" spans="1:16" x14ac:dyDescent="0.25">
      <c r="A60" s="16">
        <v>640</v>
      </c>
      <c r="B60" s="16" t="s">
        <v>36</v>
      </c>
      <c r="C60" s="17">
        <v>111</v>
      </c>
      <c r="D60" s="56">
        <v>1282.04</v>
      </c>
      <c r="E60" s="56">
        <v>1195.28</v>
      </c>
      <c r="F60" s="16"/>
      <c r="G60" s="74">
        <v>736</v>
      </c>
      <c r="H60" s="16"/>
      <c r="I60" s="16"/>
      <c r="J60" s="16"/>
      <c r="N60" s="73"/>
      <c r="O60" s="73"/>
      <c r="P60" s="25"/>
    </row>
    <row r="61" spans="1:16" x14ac:dyDescent="0.25">
      <c r="A61" s="16">
        <v>640</v>
      </c>
      <c r="B61" s="16" t="s">
        <v>90</v>
      </c>
      <c r="C61" s="17">
        <v>111</v>
      </c>
      <c r="D61" s="56">
        <v>400</v>
      </c>
      <c r="E61" s="56"/>
      <c r="F61" s="16"/>
      <c r="G61" s="74"/>
      <c r="H61" s="16"/>
      <c r="I61" s="16"/>
      <c r="J61" s="16"/>
      <c r="N61" s="73"/>
      <c r="O61" s="73"/>
      <c r="P61" s="25"/>
    </row>
    <row r="62" spans="1:16" x14ac:dyDescent="0.25">
      <c r="A62" s="16">
        <v>640</v>
      </c>
      <c r="B62" s="16" t="s">
        <v>78</v>
      </c>
      <c r="C62" s="17">
        <v>111</v>
      </c>
      <c r="D62" s="56"/>
      <c r="E62" s="56"/>
      <c r="F62" s="16"/>
      <c r="G62" s="74">
        <v>7072</v>
      </c>
      <c r="H62" s="16"/>
      <c r="I62" s="16"/>
      <c r="J62" s="16"/>
      <c r="N62" s="73"/>
      <c r="O62" s="73"/>
      <c r="P62" s="25"/>
    </row>
    <row r="63" spans="1:16" x14ac:dyDescent="0.25">
      <c r="A63" s="16">
        <v>640</v>
      </c>
      <c r="B63" s="16" t="s">
        <v>37</v>
      </c>
      <c r="C63" s="17">
        <v>111</v>
      </c>
      <c r="D63" s="56">
        <v>1373</v>
      </c>
      <c r="E63" s="56"/>
      <c r="F63" s="16"/>
      <c r="G63" s="74">
        <v>3536</v>
      </c>
      <c r="H63" s="16"/>
      <c r="I63" s="16"/>
      <c r="J63" s="16"/>
    </row>
    <row r="64" spans="1:16" x14ac:dyDescent="0.25">
      <c r="A64" s="14"/>
      <c r="B64" s="14" t="s">
        <v>38</v>
      </c>
      <c r="C64" s="15"/>
      <c r="D64" s="64">
        <v>22104.75</v>
      </c>
      <c r="E64" s="64">
        <f t="shared" ref="E64:G64" si="3">(E65+E66)</f>
        <v>23294</v>
      </c>
      <c r="F64" s="14">
        <f t="shared" si="3"/>
        <v>27824</v>
      </c>
      <c r="G64" s="75">
        <f t="shared" si="3"/>
        <v>27824</v>
      </c>
      <c r="H64" s="14">
        <v>27824</v>
      </c>
      <c r="I64" s="14">
        <v>27824</v>
      </c>
      <c r="J64" s="14">
        <v>27824</v>
      </c>
      <c r="N64" s="13"/>
      <c r="O64" s="13"/>
      <c r="P64" s="13"/>
    </row>
    <row r="65" spans="1:17" x14ac:dyDescent="0.25">
      <c r="A65" s="16">
        <v>610</v>
      </c>
      <c r="B65" s="16" t="s">
        <v>27</v>
      </c>
      <c r="C65" s="17">
        <v>41</v>
      </c>
      <c r="D65" s="56">
        <v>16380</v>
      </c>
      <c r="E65" s="56">
        <v>15153</v>
      </c>
      <c r="F65" s="16">
        <v>20618</v>
      </c>
      <c r="G65" s="74">
        <v>20618</v>
      </c>
      <c r="H65" s="16">
        <v>20618</v>
      </c>
      <c r="I65" s="16">
        <v>20618</v>
      </c>
      <c r="J65" s="16">
        <v>20618</v>
      </c>
      <c r="N65" s="72"/>
      <c r="O65" s="72"/>
      <c r="P65" s="72"/>
      <c r="Q65" s="25"/>
    </row>
    <row r="66" spans="1:17" x14ac:dyDescent="0.25">
      <c r="A66" s="16">
        <v>620</v>
      </c>
      <c r="B66" s="16" t="s">
        <v>28</v>
      </c>
      <c r="C66" s="17">
        <v>41</v>
      </c>
      <c r="D66" s="56">
        <v>5724.75</v>
      </c>
      <c r="E66" s="56">
        <v>8141</v>
      </c>
      <c r="F66" s="16">
        <v>7206</v>
      </c>
      <c r="G66" s="74">
        <v>7206</v>
      </c>
      <c r="H66" s="16">
        <v>7206</v>
      </c>
      <c r="I66" s="16">
        <v>7206</v>
      </c>
      <c r="J66" s="16">
        <v>7206</v>
      </c>
      <c r="N66" s="13"/>
      <c r="O66" s="13"/>
      <c r="P66" s="13"/>
    </row>
    <row r="67" spans="1:17" x14ac:dyDescent="0.25">
      <c r="A67" s="14"/>
      <c r="B67" s="14" t="s">
        <v>39</v>
      </c>
      <c r="C67" s="15"/>
      <c r="D67" s="64">
        <v>1891.48</v>
      </c>
      <c r="E67" s="64">
        <f>(E68+E70)</f>
        <v>1306.92</v>
      </c>
      <c r="F67" s="14"/>
      <c r="G67" s="75">
        <f>(G68+G70)</f>
        <v>802.45</v>
      </c>
      <c r="H67" s="14"/>
      <c r="I67" s="14"/>
      <c r="J67" s="14"/>
    </row>
    <row r="68" spans="1:17" x14ac:dyDescent="0.25">
      <c r="A68" s="16">
        <v>630</v>
      </c>
      <c r="B68" s="16" t="s">
        <v>40</v>
      </c>
      <c r="C68" s="17" t="s">
        <v>82</v>
      </c>
      <c r="D68" s="56"/>
      <c r="E68" s="56"/>
      <c r="F68" s="16"/>
      <c r="G68" s="74">
        <v>533.6</v>
      </c>
      <c r="H68" s="16"/>
      <c r="I68" s="16"/>
      <c r="J68" s="16"/>
    </row>
    <row r="69" spans="1:17" x14ac:dyDescent="0.25">
      <c r="A69" s="16">
        <v>630</v>
      </c>
      <c r="B69" s="16" t="s">
        <v>89</v>
      </c>
      <c r="C69" s="17" t="s">
        <v>21</v>
      </c>
      <c r="D69" s="56">
        <v>1840.58</v>
      </c>
      <c r="E69" s="56"/>
      <c r="F69" s="16"/>
      <c r="G69" s="74"/>
      <c r="H69" s="16"/>
      <c r="I69" s="16"/>
      <c r="J69" s="16"/>
    </row>
    <row r="70" spans="1:17" x14ac:dyDescent="0.25">
      <c r="A70" s="16">
        <v>630</v>
      </c>
      <c r="B70" s="16" t="s">
        <v>83</v>
      </c>
      <c r="C70" s="17" t="s">
        <v>17</v>
      </c>
      <c r="D70" s="56">
        <v>50.9</v>
      </c>
      <c r="E70" s="56">
        <v>1306.92</v>
      </c>
      <c r="F70" s="16"/>
      <c r="G70" s="74">
        <v>268.85000000000002</v>
      </c>
      <c r="H70" s="16"/>
      <c r="I70" s="16"/>
      <c r="J70" s="16"/>
    </row>
    <row r="71" spans="1:17" x14ac:dyDescent="0.25">
      <c r="A71" s="28"/>
      <c r="B71" s="14" t="s">
        <v>41</v>
      </c>
      <c r="C71" s="15"/>
      <c r="D71" s="64">
        <v>2443.98</v>
      </c>
      <c r="E71" s="64">
        <f>(E72+E73+E75)</f>
        <v>2070.3000000000002</v>
      </c>
      <c r="F71" s="14">
        <f>(F72)</f>
        <v>3000</v>
      </c>
      <c r="G71" s="75">
        <f>(G72+G73+G75)</f>
        <v>3490</v>
      </c>
      <c r="H71" s="14">
        <f>(H72)</f>
        <v>3000</v>
      </c>
      <c r="I71" s="14">
        <f>(I72+I75)</f>
        <v>3000</v>
      </c>
      <c r="J71" s="14">
        <f>(J72+J75)</f>
        <v>3000</v>
      </c>
    </row>
    <row r="72" spans="1:17" x14ac:dyDescent="0.25">
      <c r="A72" s="16">
        <v>630</v>
      </c>
      <c r="B72" s="16" t="s">
        <v>42</v>
      </c>
      <c r="C72" s="51" t="s">
        <v>12</v>
      </c>
      <c r="D72" s="66">
        <v>814</v>
      </c>
      <c r="E72" s="56">
        <v>2022</v>
      </c>
      <c r="F72" s="16">
        <v>3000</v>
      </c>
      <c r="G72" s="74">
        <v>3000</v>
      </c>
      <c r="H72" s="16">
        <v>3000</v>
      </c>
      <c r="I72" s="16">
        <v>3000</v>
      </c>
      <c r="J72" s="16">
        <v>3000</v>
      </c>
    </row>
    <row r="73" spans="1:17" x14ac:dyDescent="0.25">
      <c r="A73" s="16">
        <v>630</v>
      </c>
      <c r="B73" s="16" t="s">
        <v>73</v>
      </c>
      <c r="C73" s="51" t="s">
        <v>17</v>
      </c>
      <c r="D73" s="66">
        <v>48.3</v>
      </c>
      <c r="E73" s="66">
        <v>48.3</v>
      </c>
      <c r="F73" s="16"/>
      <c r="G73" s="74"/>
      <c r="H73" s="16"/>
      <c r="I73" s="16"/>
      <c r="J73" s="16"/>
    </row>
    <row r="74" spans="1:17" x14ac:dyDescent="0.25">
      <c r="A74" s="16">
        <v>630</v>
      </c>
      <c r="B74" s="16" t="s">
        <v>88</v>
      </c>
      <c r="C74" s="51" t="s">
        <v>72</v>
      </c>
      <c r="D74" s="66">
        <v>1000</v>
      </c>
      <c r="E74" s="66"/>
      <c r="F74" s="16"/>
      <c r="G74" s="74"/>
      <c r="H74" s="16"/>
      <c r="I74" s="16"/>
      <c r="J74" s="16"/>
    </row>
    <row r="75" spans="1:17" x14ac:dyDescent="0.25">
      <c r="A75" s="16">
        <v>630</v>
      </c>
      <c r="B75" s="16" t="s">
        <v>66</v>
      </c>
      <c r="C75" s="51" t="s">
        <v>62</v>
      </c>
      <c r="D75" s="66">
        <v>581.67999999999995</v>
      </c>
      <c r="E75" s="66">
        <v>0</v>
      </c>
      <c r="F75" s="16"/>
      <c r="G75" s="74">
        <v>490</v>
      </c>
      <c r="H75" s="16"/>
      <c r="I75" s="16"/>
      <c r="J75" s="16"/>
    </row>
    <row r="76" spans="1:17" x14ac:dyDescent="0.25">
      <c r="A76" s="29" t="s">
        <v>43</v>
      </c>
      <c r="B76" s="30"/>
      <c r="C76" s="30"/>
      <c r="D76" s="67">
        <v>365947.25</v>
      </c>
      <c r="E76" s="67">
        <f t="shared" ref="E76:J76" si="4">(E42+E46+E64+E67+E71)</f>
        <v>382743.45999999996</v>
      </c>
      <c r="F76" s="31">
        <f t="shared" si="4"/>
        <v>386146</v>
      </c>
      <c r="G76" s="76">
        <f t="shared" si="4"/>
        <v>491088.17</v>
      </c>
      <c r="H76" s="31">
        <f t="shared" si="4"/>
        <v>430256</v>
      </c>
      <c r="I76" s="31">
        <f t="shared" si="4"/>
        <v>450307</v>
      </c>
      <c r="J76" s="31">
        <f t="shared" si="4"/>
        <v>471156</v>
      </c>
    </row>
    <row r="77" spans="1:17" x14ac:dyDescent="0.25">
      <c r="A77" s="81"/>
      <c r="B77" s="39"/>
      <c r="C77" s="39"/>
      <c r="D77" s="39"/>
      <c r="E77" s="82"/>
      <c r="F77" s="39"/>
      <c r="G77" s="83"/>
      <c r="H77" s="39"/>
      <c r="I77" s="39"/>
      <c r="J77" s="39"/>
    </row>
    <row r="78" spans="1:17" x14ac:dyDescent="0.25">
      <c r="A78" s="84"/>
      <c r="B78" s="84"/>
      <c r="C78" s="81"/>
      <c r="D78" s="81"/>
      <c r="E78" s="81"/>
      <c r="F78" s="81"/>
      <c r="G78" s="81"/>
      <c r="H78" s="81"/>
      <c r="I78" s="81"/>
      <c r="J78" s="81"/>
    </row>
    <row r="79" spans="1:17" x14ac:dyDescent="0.25">
      <c r="A79" s="5" t="s">
        <v>44</v>
      </c>
      <c r="B79" s="5"/>
      <c r="C79" s="13"/>
      <c r="D79" s="13"/>
      <c r="E79" s="13"/>
      <c r="F79" s="13"/>
      <c r="G79" s="13"/>
      <c r="H79" s="13"/>
      <c r="I79" s="13"/>
      <c r="J79" s="13"/>
    </row>
    <row r="80" spans="1:17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8" x14ac:dyDescent="0.25">
      <c r="A81" s="6" t="s">
        <v>4</v>
      </c>
      <c r="B81" s="7" t="s">
        <v>25</v>
      </c>
      <c r="C81" s="7" t="s">
        <v>6</v>
      </c>
      <c r="D81" s="7" t="s">
        <v>59</v>
      </c>
      <c r="E81" s="7" t="s">
        <v>59</v>
      </c>
      <c r="F81" s="7" t="s">
        <v>7</v>
      </c>
      <c r="G81" s="6" t="s">
        <v>69</v>
      </c>
      <c r="H81" s="42"/>
      <c r="I81" s="43"/>
      <c r="J81" s="45"/>
    </row>
    <row r="82" spans="1:18" x14ac:dyDescent="0.25">
      <c r="A82" s="10" t="s">
        <v>8</v>
      </c>
      <c r="B82" s="11"/>
      <c r="C82" s="11" t="s">
        <v>9</v>
      </c>
      <c r="D82" s="11">
        <v>2021</v>
      </c>
      <c r="E82" s="11">
        <v>2022</v>
      </c>
      <c r="F82" s="11" t="s">
        <v>80</v>
      </c>
      <c r="G82" s="11" t="s">
        <v>81</v>
      </c>
      <c r="H82" s="44">
        <v>2024</v>
      </c>
      <c r="I82" s="44">
        <v>2025</v>
      </c>
      <c r="J82" s="44">
        <v>2026</v>
      </c>
    </row>
    <row r="83" spans="1:18" x14ac:dyDescent="0.25">
      <c r="A83" s="32" t="s">
        <v>45</v>
      </c>
      <c r="B83" s="33"/>
      <c r="C83" s="15"/>
      <c r="D83" s="64">
        <v>30724.5</v>
      </c>
      <c r="E83" s="64">
        <f>(E84+E85+E86+E87+E88+E89)</f>
        <v>40474.959999999999</v>
      </c>
      <c r="F83" s="14">
        <f>(F84+F85+F86+F89)</f>
        <v>38325</v>
      </c>
      <c r="G83" s="75">
        <f>(G84+G85+G86+G87+G89)</f>
        <v>39189</v>
      </c>
      <c r="H83" s="14">
        <f>(H84+H85+H86+H87+H89)</f>
        <v>40610</v>
      </c>
      <c r="I83" s="14">
        <f>(I84+I85+I86+I87+I89)</f>
        <v>42454</v>
      </c>
      <c r="J83" s="14">
        <f>(J84+J85+J86+J87+J89)</f>
        <v>44383</v>
      </c>
      <c r="N83" s="13"/>
      <c r="O83" s="13"/>
      <c r="P83" s="13"/>
    </row>
    <row r="84" spans="1:18" x14ac:dyDescent="0.25">
      <c r="A84" s="27">
        <v>610</v>
      </c>
      <c r="B84" s="16" t="s">
        <v>27</v>
      </c>
      <c r="C84" s="17">
        <v>41</v>
      </c>
      <c r="D84" s="56">
        <v>19354</v>
      </c>
      <c r="E84" s="56">
        <v>24224</v>
      </c>
      <c r="F84" s="16">
        <v>24472</v>
      </c>
      <c r="G84" s="74">
        <v>24472</v>
      </c>
      <c r="H84" s="16">
        <v>25973</v>
      </c>
      <c r="I84" s="16">
        <v>27272</v>
      </c>
      <c r="J84" s="16">
        <v>28635</v>
      </c>
    </row>
    <row r="85" spans="1:18" x14ac:dyDescent="0.25">
      <c r="A85" s="27">
        <v>620</v>
      </c>
      <c r="B85" s="16" t="s">
        <v>28</v>
      </c>
      <c r="C85" s="17">
        <v>41</v>
      </c>
      <c r="D85" s="56">
        <v>6764</v>
      </c>
      <c r="E85" s="56">
        <v>9227.9599999999991</v>
      </c>
      <c r="F85" s="16">
        <v>8553</v>
      </c>
      <c r="G85" s="74">
        <v>8553</v>
      </c>
      <c r="H85" s="16">
        <v>9077</v>
      </c>
      <c r="I85" s="16">
        <v>9532</v>
      </c>
      <c r="J85" s="16">
        <v>10008</v>
      </c>
    </row>
    <row r="86" spans="1:18" x14ac:dyDescent="0.25">
      <c r="A86" s="16">
        <v>630</v>
      </c>
      <c r="B86" s="16" t="s">
        <v>29</v>
      </c>
      <c r="C86" s="17">
        <v>41</v>
      </c>
      <c r="D86" s="56">
        <v>2698</v>
      </c>
      <c r="E86" s="56">
        <v>2505</v>
      </c>
      <c r="F86" s="16">
        <v>2780</v>
      </c>
      <c r="G86" s="74">
        <v>2780</v>
      </c>
      <c r="H86" s="16">
        <v>1660</v>
      </c>
      <c r="I86" s="16">
        <v>1750</v>
      </c>
      <c r="J86" s="16">
        <v>1840</v>
      </c>
    </row>
    <row r="87" spans="1:18" x14ac:dyDescent="0.25">
      <c r="A87" s="16">
        <v>640</v>
      </c>
      <c r="B87" s="16" t="s">
        <v>78</v>
      </c>
      <c r="C87" s="17">
        <v>41</v>
      </c>
      <c r="D87" s="56"/>
      <c r="E87" s="56">
        <v>2208</v>
      </c>
      <c r="F87" s="16"/>
      <c r="G87" s="74"/>
      <c r="H87" s="16"/>
      <c r="I87" s="16"/>
      <c r="J87" s="16"/>
    </row>
    <row r="88" spans="1:18" x14ac:dyDescent="0.25">
      <c r="A88" s="16">
        <v>630</v>
      </c>
      <c r="B88" s="16" t="s">
        <v>47</v>
      </c>
      <c r="C88" s="17" t="s">
        <v>17</v>
      </c>
      <c r="D88" s="56">
        <v>368.5</v>
      </c>
      <c r="E88" s="56"/>
      <c r="F88" s="16"/>
      <c r="G88" s="74"/>
      <c r="H88" s="16"/>
      <c r="I88" s="16"/>
      <c r="J88" s="16"/>
    </row>
    <row r="89" spans="1:18" x14ac:dyDescent="0.25">
      <c r="A89" s="16">
        <v>630</v>
      </c>
      <c r="B89" s="16" t="s">
        <v>46</v>
      </c>
      <c r="C89" s="17" t="s">
        <v>17</v>
      </c>
      <c r="D89" s="56">
        <v>1540</v>
      </c>
      <c r="E89" s="56">
        <v>2310</v>
      </c>
      <c r="F89" s="16">
        <v>2520</v>
      </c>
      <c r="G89" s="74">
        <v>3384</v>
      </c>
      <c r="H89" s="16">
        <v>3900</v>
      </c>
      <c r="I89" s="16">
        <v>3900</v>
      </c>
      <c r="J89" s="16">
        <v>3900</v>
      </c>
      <c r="K89" s="69"/>
      <c r="L89" s="70"/>
      <c r="M89" s="71"/>
      <c r="N89" s="69"/>
      <c r="O89" s="69"/>
      <c r="P89" s="69"/>
      <c r="Q89" s="69"/>
      <c r="R89" s="69"/>
    </row>
    <row r="90" spans="1:18" x14ac:dyDescent="0.25">
      <c r="A90" s="13"/>
      <c r="B90" s="13"/>
      <c r="C90" s="34"/>
      <c r="D90" s="86"/>
      <c r="E90" s="52"/>
      <c r="F90" s="13"/>
      <c r="G90" s="13"/>
      <c r="H90" s="13"/>
      <c r="I90" s="13"/>
      <c r="J90" s="13"/>
      <c r="N90" s="13"/>
      <c r="O90" s="13"/>
      <c r="P90" s="13"/>
    </row>
    <row r="91" spans="1:18" x14ac:dyDescent="0.25">
      <c r="A91" s="35" t="s">
        <v>67</v>
      </c>
      <c r="B91" s="36"/>
      <c r="C91" s="37"/>
      <c r="D91" s="63">
        <v>66987.210000000006</v>
      </c>
      <c r="E91" s="63">
        <f>(E92+E93+E94+E95+E96+E97)</f>
        <v>81133.09</v>
      </c>
      <c r="F91" s="14">
        <f>(F92+F93+F94+F95+F96+F97)</f>
        <v>86712</v>
      </c>
      <c r="G91" s="75">
        <f>(G92+G93+G94+G95+G96+G97)</f>
        <v>89770.45</v>
      </c>
      <c r="H91" s="14">
        <f>(H92+H93+H94+H95+H96+H97+H98)</f>
        <v>89633</v>
      </c>
      <c r="I91" s="14">
        <f>(I92+I93+I94+I95+I96+I97)</f>
        <v>92354</v>
      </c>
      <c r="J91" s="14">
        <f>(J92+J93+J94+J95+J96+J97)</f>
        <v>95209</v>
      </c>
    </row>
    <row r="92" spans="1:18" x14ac:dyDescent="0.25">
      <c r="A92" s="27">
        <v>610</v>
      </c>
      <c r="B92" s="16" t="s">
        <v>48</v>
      </c>
      <c r="C92" s="17">
        <v>41</v>
      </c>
      <c r="D92" s="56">
        <v>28565</v>
      </c>
      <c r="E92" s="56">
        <v>29783</v>
      </c>
      <c r="F92" s="16">
        <v>34548</v>
      </c>
      <c r="G92" s="74">
        <v>34548</v>
      </c>
      <c r="H92" s="16">
        <v>36631</v>
      </c>
      <c r="I92" s="16">
        <v>38462</v>
      </c>
      <c r="J92" s="16">
        <v>40385</v>
      </c>
      <c r="N92" s="13"/>
      <c r="O92" s="13"/>
      <c r="P92" s="13"/>
    </row>
    <row r="93" spans="1:18" x14ac:dyDescent="0.25">
      <c r="A93" s="27">
        <v>620</v>
      </c>
      <c r="B93" s="16" t="s">
        <v>28</v>
      </c>
      <c r="C93" s="17">
        <v>41</v>
      </c>
      <c r="D93" s="56">
        <v>10120</v>
      </c>
      <c r="E93" s="56">
        <v>10396</v>
      </c>
      <c r="F93" s="16">
        <v>12074</v>
      </c>
      <c r="G93" s="74">
        <v>12074</v>
      </c>
      <c r="H93" s="16">
        <v>12802</v>
      </c>
      <c r="I93" s="16">
        <v>13442</v>
      </c>
      <c r="J93" s="16">
        <v>14114</v>
      </c>
      <c r="N93" s="13"/>
      <c r="O93" s="13"/>
      <c r="P93" s="13"/>
    </row>
    <row r="94" spans="1:18" x14ac:dyDescent="0.25">
      <c r="A94" s="27">
        <v>630</v>
      </c>
      <c r="B94" s="16" t="s">
        <v>29</v>
      </c>
      <c r="C94" s="17">
        <v>41</v>
      </c>
      <c r="D94" s="56">
        <v>9648</v>
      </c>
      <c r="E94" s="56">
        <v>9498</v>
      </c>
      <c r="F94" s="16">
        <v>7690</v>
      </c>
      <c r="G94" s="74">
        <v>7690</v>
      </c>
      <c r="H94" s="16">
        <v>5000</v>
      </c>
      <c r="I94" s="16">
        <v>5250</v>
      </c>
      <c r="J94" s="16">
        <v>5510</v>
      </c>
      <c r="N94" s="13"/>
      <c r="O94" s="13"/>
      <c r="P94" s="13"/>
    </row>
    <row r="95" spans="1:18" x14ac:dyDescent="0.25">
      <c r="A95" s="16">
        <v>630</v>
      </c>
      <c r="B95" s="16" t="s">
        <v>49</v>
      </c>
      <c r="C95" s="17" t="s">
        <v>15</v>
      </c>
      <c r="D95" s="56">
        <v>2261.1</v>
      </c>
      <c r="E95" s="56">
        <v>7060.1</v>
      </c>
      <c r="F95" s="16">
        <v>7400</v>
      </c>
      <c r="G95" s="74">
        <v>9852.2000000000007</v>
      </c>
      <c r="H95" s="16">
        <v>10200</v>
      </c>
      <c r="I95" s="16">
        <v>10200</v>
      </c>
      <c r="J95" s="16">
        <v>10200</v>
      </c>
    </row>
    <row r="96" spans="1:18" x14ac:dyDescent="0.25">
      <c r="A96" s="16">
        <v>630</v>
      </c>
      <c r="B96" s="16" t="s">
        <v>50</v>
      </c>
      <c r="C96" s="17" t="s">
        <v>15</v>
      </c>
      <c r="D96" s="56">
        <v>15653.99</v>
      </c>
      <c r="E96" s="56">
        <v>24395.99</v>
      </c>
      <c r="F96" s="16">
        <v>25000</v>
      </c>
      <c r="G96" s="74">
        <v>25606.25</v>
      </c>
      <c r="H96" s="16">
        <v>25000</v>
      </c>
      <c r="I96" s="16">
        <v>25000</v>
      </c>
      <c r="J96" s="16">
        <v>25000</v>
      </c>
    </row>
    <row r="97" spans="1:10" x14ac:dyDescent="0.25">
      <c r="A97" s="16">
        <v>630</v>
      </c>
      <c r="B97" s="16" t="s">
        <v>47</v>
      </c>
      <c r="C97" s="17" t="s">
        <v>17</v>
      </c>
      <c r="D97" s="56">
        <v>739.12</v>
      </c>
      <c r="E97" s="56"/>
      <c r="F97" s="16"/>
      <c r="G97" s="74"/>
      <c r="H97" s="16"/>
      <c r="I97" s="16"/>
      <c r="J97" s="16"/>
    </row>
    <row r="98" spans="1:10" x14ac:dyDescent="0.25">
      <c r="A98" s="13"/>
      <c r="B98" s="13"/>
      <c r="C98" s="34"/>
      <c r="D98" s="86"/>
      <c r="E98" s="52"/>
      <c r="F98" s="13"/>
      <c r="G98" s="13"/>
      <c r="H98" s="13"/>
      <c r="I98" s="13"/>
      <c r="J98" s="13"/>
    </row>
    <row r="99" spans="1:10" x14ac:dyDescent="0.25">
      <c r="A99" s="32" t="s">
        <v>51</v>
      </c>
      <c r="B99" s="33"/>
      <c r="C99" s="38"/>
      <c r="D99" s="58">
        <v>4393</v>
      </c>
      <c r="E99" s="58">
        <f>(E100+E101)</f>
        <v>1440.4</v>
      </c>
      <c r="F99" s="14">
        <f>(F100+F101)</f>
        <v>0</v>
      </c>
      <c r="G99" s="75">
        <f>(G100+G101)</f>
        <v>19189.7</v>
      </c>
      <c r="H99" s="14">
        <v>0</v>
      </c>
      <c r="I99" s="14">
        <v>0</v>
      </c>
      <c r="J99" s="14">
        <v>0</v>
      </c>
    </row>
    <row r="100" spans="1:10" x14ac:dyDescent="0.25">
      <c r="A100" s="16">
        <v>630</v>
      </c>
      <c r="B100" s="16" t="s">
        <v>52</v>
      </c>
      <c r="C100" s="17">
        <v>111</v>
      </c>
      <c r="D100" s="56">
        <v>1690</v>
      </c>
      <c r="E100" s="56">
        <v>717.6</v>
      </c>
      <c r="F100" s="16"/>
      <c r="G100" s="74">
        <v>2758</v>
      </c>
      <c r="H100" s="16"/>
      <c r="I100" s="16"/>
      <c r="J100" s="16"/>
    </row>
    <row r="101" spans="1:10" x14ac:dyDescent="0.25">
      <c r="A101" s="16">
        <v>630</v>
      </c>
      <c r="B101" s="16" t="s">
        <v>53</v>
      </c>
      <c r="C101" s="17">
        <v>111</v>
      </c>
      <c r="D101" s="56">
        <v>2703</v>
      </c>
      <c r="E101" s="56">
        <v>722.8</v>
      </c>
      <c r="F101" s="16"/>
      <c r="G101" s="74">
        <v>16431.7</v>
      </c>
      <c r="H101" s="16"/>
      <c r="I101" s="16"/>
      <c r="J101" s="16"/>
    </row>
    <row r="102" spans="1:10" x14ac:dyDescent="0.25">
      <c r="A102" s="13"/>
      <c r="B102" s="13"/>
      <c r="C102" s="13"/>
      <c r="D102" s="86"/>
      <c r="E102" s="59"/>
      <c r="F102" s="13"/>
      <c r="G102" s="13"/>
      <c r="H102" s="13"/>
      <c r="I102" s="13"/>
      <c r="J102" s="13"/>
    </row>
    <row r="103" spans="1:10" x14ac:dyDescent="0.25">
      <c r="A103" s="31" t="s">
        <v>54</v>
      </c>
      <c r="B103" s="31"/>
      <c r="C103" s="31"/>
      <c r="D103" s="87">
        <v>102104.71</v>
      </c>
      <c r="E103" s="60">
        <f t="shared" ref="E103:J103" si="5">(E83+E91+E99)</f>
        <v>123048.44999999998</v>
      </c>
      <c r="F103" s="31">
        <f t="shared" si="5"/>
        <v>125037</v>
      </c>
      <c r="G103" s="76">
        <f t="shared" si="5"/>
        <v>148149.15</v>
      </c>
      <c r="H103" s="31">
        <f t="shared" si="5"/>
        <v>130243</v>
      </c>
      <c r="I103" s="31">
        <f t="shared" si="5"/>
        <v>134808</v>
      </c>
      <c r="J103" s="31">
        <f t="shared" si="5"/>
        <v>139592</v>
      </c>
    </row>
    <row r="104" spans="1:10" x14ac:dyDescent="0.25">
      <c r="A104" s="39"/>
      <c r="B104" s="39"/>
      <c r="C104" s="39"/>
      <c r="D104" s="83"/>
      <c r="E104" s="61"/>
      <c r="F104" s="39"/>
      <c r="G104" s="39"/>
      <c r="H104" s="39"/>
      <c r="I104" s="39"/>
      <c r="J104" s="39"/>
    </row>
    <row r="105" spans="1:10" x14ac:dyDescent="0.25">
      <c r="A105" s="40" t="s">
        <v>55</v>
      </c>
      <c r="B105" s="40"/>
      <c r="C105" s="40"/>
      <c r="D105" s="85">
        <v>468051.96</v>
      </c>
      <c r="E105" s="62">
        <f>(E76+E103)</f>
        <v>505791.90999999992</v>
      </c>
      <c r="F105" s="40">
        <f>(F103+F76)</f>
        <v>511183</v>
      </c>
      <c r="G105" s="40">
        <f>(G76+G103)</f>
        <v>639237.31999999995</v>
      </c>
      <c r="H105" s="40">
        <f>(H76+H103)</f>
        <v>560499</v>
      </c>
      <c r="I105" s="40">
        <f>(I76+I103)</f>
        <v>585115</v>
      </c>
      <c r="J105" s="40">
        <f>(J76+J103)</f>
        <v>610748</v>
      </c>
    </row>
    <row r="106" spans="1:10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x14ac:dyDescent="0.25">
      <c r="A107" s="5" t="s">
        <v>56</v>
      </c>
      <c r="B107" s="5"/>
      <c r="C107" s="5"/>
      <c r="D107" s="5"/>
      <c r="E107" s="5"/>
      <c r="F107" s="5"/>
      <c r="G107" s="5"/>
      <c r="H107" s="13"/>
      <c r="I107" s="13"/>
      <c r="J107" s="13"/>
    </row>
    <row r="108" spans="1:10" x14ac:dyDescent="0.25">
      <c r="A108" s="6" t="s">
        <v>4</v>
      </c>
      <c r="B108" s="7" t="s">
        <v>57</v>
      </c>
      <c r="C108" s="7" t="s">
        <v>6</v>
      </c>
      <c r="D108" s="7" t="s">
        <v>59</v>
      </c>
      <c r="E108" s="43" t="s">
        <v>59</v>
      </c>
      <c r="F108" s="7" t="s">
        <v>7</v>
      </c>
      <c r="G108" s="6" t="s">
        <v>69</v>
      </c>
      <c r="H108" s="42"/>
      <c r="I108" s="43"/>
      <c r="J108" s="45"/>
    </row>
    <row r="109" spans="1:10" x14ac:dyDescent="0.25">
      <c r="A109" s="10" t="s">
        <v>8</v>
      </c>
      <c r="B109" s="11"/>
      <c r="C109" s="11" t="s">
        <v>9</v>
      </c>
      <c r="D109" s="11">
        <v>2021</v>
      </c>
      <c r="E109" s="12">
        <v>2022</v>
      </c>
      <c r="F109" s="11" t="s">
        <v>80</v>
      </c>
      <c r="G109" s="11" t="s">
        <v>81</v>
      </c>
      <c r="H109" s="44">
        <v>2024</v>
      </c>
      <c r="I109" s="44">
        <v>2025</v>
      </c>
      <c r="J109" s="44">
        <v>2026</v>
      </c>
    </row>
    <row r="110" spans="1:10" x14ac:dyDescent="0.25">
      <c r="A110" s="47">
        <v>453</v>
      </c>
      <c r="B110" s="48" t="s">
        <v>61</v>
      </c>
      <c r="C110" s="26" t="s">
        <v>62</v>
      </c>
      <c r="D110" s="88">
        <v>399.22</v>
      </c>
      <c r="E110" s="55"/>
      <c r="F110" s="44"/>
      <c r="G110" s="80"/>
      <c r="H110" s="44"/>
      <c r="I110" s="44"/>
      <c r="J110" s="44"/>
    </row>
    <row r="111" spans="1:10" x14ac:dyDescent="0.25">
      <c r="A111" s="16">
        <v>453</v>
      </c>
      <c r="B111" s="16" t="s">
        <v>63</v>
      </c>
      <c r="C111" s="17" t="s">
        <v>15</v>
      </c>
      <c r="D111" s="27">
        <v>3.5</v>
      </c>
      <c r="E111" s="56">
        <v>84.2</v>
      </c>
      <c r="F111" s="16"/>
      <c r="G111" s="74">
        <v>126.2</v>
      </c>
      <c r="H111" s="16"/>
      <c r="I111" s="16"/>
      <c r="J111" s="16"/>
    </row>
    <row r="112" spans="1:10" x14ac:dyDescent="0.25">
      <c r="A112" s="19">
        <v>453</v>
      </c>
      <c r="B112" s="19" t="s">
        <v>64</v>
      </c>
      <c r="C112" s="17" t="s">
        <v>15</v>
      </c>
      <c r="D112" s="27">
        <v>624.29999999999995</v>
      </c>
      <c r="E112" s="56">
        <v>387.06</v>
      </c>
      <c r="F112" s="16"/>
      <c r="G112" s="74">
        <v>606.25</v>
      </c>
      <c r="H112" s="16"/>
      <c r="I112" s="16"/>
      <c r="J112" s="16"/>
    </row>
    <row r="113" spans="1:16" ht="15.75" x14ac:dyDescent="0.25">
      <c r="A113" s="20" t="s">
        <v>58</v>
      </c>
      <c r="B113" s="21"/>
      <c r="C113" s="23"/>
      <c r="D113" s="89">
        <v>1027.02</v>
      </c>
      <c r="E113" s="57">
        <f>(E110+E111+E112)</f>
        <v>471.26</v>
      </c>
      <c r="F113" s="23">
        <f>(F111+F112)</f>
        <v>0</v>
      </c>
      <c r="G113" s="79">
        <f>(G110+G111+G112)</f>
        <v>732.45</v>
      </c>
      <c r="H113" s="23">
        <v>0</v>
      </c>
      <c r="I113" s="23">
        <v>0</v>
      </c>
      <c r="J113" s="23">
        <v>0</v>
      </c>
      <c r="M113" s="24"/>
    </row>
    <row r="114" spans="1:16" x14ac:dyDescent="0.25">
      <c r="A114" s="90" t="s">
        <v>93</v>
      </c>
      <c r="B114" s="91"/>
      <c r="C114" s="3"/>
      <c r="D114" s="3"/>
      <c r="E114" s="3"/>
      <c r="F114" s="3"/>
      <c r="G114" s="3"/>
      <c r="H114" s="3"/>
      <c r="I114" s="3"/>
      <c r="J114" s="3"/>
      <c r="K114" s="3"/>
      <c r="L114" s="24"/>
      <c r="M114" s="24"/>
      <c r="N114" s="24"/>
      <c r="O114" s="3"/>
      <c r="P114" s="3"/>
    </row>
    <row r="115" spans="1:16" x14ac:dyDescent="0.25">
      <c r="A115" s="3"/>
      <c r="B115" s="41"/>
      <c r="C115" s="3"/>
      <c r="D115" s="3"/>
      <c r="E115" s="3"/>
      <c r="F115" s="3"/>
      <c r="G115" s="3"/>
      <c r="H115" s="3"/>
      <c r="I115" s="3"/>
      <c r="J115" s="3"/>
      <c r="K115" s="3"/>
      <c r="L115" s="24"/>
      <c r="M115" s="3"/>
      <c r="N115" s="3"/>
      <c r="O115" s="3"/>
      <c r="P115" s="3"/>
    </row>
    <row r="116" spans="1:1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6" x14ac:dyDescent="0.25">
      <c r="A118" s="6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</sheetData>
  <mergeCells count="2">
    <mergeCell ref="A114:B114"/>
    <mergeCell ref="A5:B5"/>
  </mergeCells>
  <pageMargins left="0.31496062992125984" right="0.31496062992125984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Piroska Orbanova</cp:lastModifiedBy>
  <cp:lastPrinted>2023-12-20T13:35:18Z</cp:lastPrinted>
  <dcterms:created xsi:type="dcterms:W3CDTF">2015-06-05T18:19:34Z</dcterms:created>
  <dcterms:modified xsi:type="dcterms:W3CDTF">2023-12-20T13:36:08Z</dcterms:modified>
</cp:coreProperties>
</file>